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7" activeTab="13"/>
  </bookViews>
  <sheets>
    <sheet name="геометрия" sheetId="1" state="hidden" r:id="rId1"/>
    <sheet name="геометрия45" sheetId="2" state="hidden" r:id="rId2"/>
    <sheet name="геометрия60" sheetId="3" state="hidden" r:id="rId3"/>
    <sheet name="геометрия80" sheetId="4" state="hidden" r:id="rId4"/>
    <sheet name="геометрия100" sheetId="5" state="hidden" r:id="rId5"/>
    <sheet name="геометрия150" sheetId="6" state="hidden" r:id="rId6"/>
    <sheet name="геометрия200" sheetId="7" state="hidden" r:id="rId7"/>
    <sheet name="Борт35" sheetId="8" r:id="rId8"/>
    <sheet name="Борт45" sheetId="9" r:id="rId9"/>
    <sheet name="Борт60" sheetId="10" r:id="rId10"/>
    <sheet name="Борт80" sheetId="11" r:id="rId11"/>
    <sheet name="Борт100" sheetId="12" r:id="rId12"/>
    <sheet name="Борт150" sheetId="13" r:id="rId13"/>
    <sheet name="Борт200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<sst xmlns="http://schemas.openxmlformats.org/spreadsheetml/2006/main" count="252" uniqueCount="37">
  <si>
    <t>Исходные данные</t>
  </si>
  <si>
    <t xml:space="preserve">толшина, мм </t>
  </si>
  <si>
    <t>предел текучести</t>
  </si>
  <si>
    <t>ширина лотка, мм</t>
  </si>
  <si>
    <t>допускаемое напр</t>
  </si>
  <si>
    <t>высота лотка, мм</t>
  </si>
  <si>
    <t>пролет, мм</t>
  </si>
  <si>
    <t xml:space="preserve">номер </t>
  </si>
  <si>
    <t>yc</t>
  </si>
  <si>
    <t>плошадь</t>
  </si>
  <si>
    <t>yc*A</t>
  </si>
  <si>
    <t>Ix</t>
  </si>
  <si>
    <t>a</t>
  </si>
  <si>
    <t>а*a*A</t>
  </si>
  <si>
    <t>Ixc</t>
  </si>
  <si>
    <t>суммы</t>
  </si>
  <si>
    <t>Yc</t>
  </si>
  <si>
    <t>y1</t>
  </si>
  <si>
    <t>Wx</t>
  </si>
  <si>
    <t>сила, н</t>
  </si>
  <si>
    <t>пролет, м</t>
  </si>
  <si>
    <t>сила, Н</t>
  </si>
  <si>
    <t>масса, кг</t>
  </si>
  <si>
    <t>Нагрузочная характеристика кабельного лотка</t>
  </si>
  <si>
    <t>Высота борта 35 мм</t>
  </si>
  <si>
    <t xml:space="preserve">толщина металла, мм </t>
  </si>
  <si>
    <t>предел текучести, МПа</t>
  </si>
  <si>
    <t>коэффициент запаспа</t>
  </si>
  <si>
    <t>допустимая масса, кг</t>
  </si>
  <si>
    <t>Пролет, м</t>
  </si>
  <si>
    <t>Н/м</t>
  </si>
  <si>
    <t>Высота борта 45 мм</t>
  </si>
  <si>
    <t>Высота борта 60 мм</t>
  </si>
  <si>
    <t>Высота борта 80 мм</t>
  </si>
  <si>
    <t>Высота борта 100 мм</t>
  </si>
  <si>
    <t>Высота борта 150 мм</t>
  </si>
  <si>
    <t>Высота борта 200 мм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</si>
</sst>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.75"/>
      <color indexed="8"/>
      <name val="Arial Cyr"/>
      <family val="2"/>
    </font>
    <font>
      <sz val="9.75"/>
      <color indexed="8"/>
      <name val="Arial Cyr"/>
      <family val="2"/>
    </font>
    <font>
      <b/>
      <sz val="9.75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13" xfId="0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Борт35!$A$15:$A$39</c:f>
              <c:numCache/>
            </c:numRef>
          </c:xVal>
          <c:yVal>
            <c:numRef>
              <c:f>Борт35!$B$15:$B$39</c:f>
              <c:numCache/>
            </c:numRef>
          </c:yVal>
          <c:smooth val="1"/>
        </c:ser>
        <c:axId val="58547154"/>
        <c:axId val="57162339"/>
      </c:scatterChart>
      <c:valAx>
        <c:axId val="5854715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162339"/>
        <c:crossesAt val="0"/>
        <c:crossBetween val="midCat"/>
        <c:dispUnits/>
        <c:majorUnit val="0.5"/>
      </c:valAx>
      <c:valAx>
        <c:axId val="5716233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547154"/>
        <c:crossesAt val="0"/>
        <c:crossBetween val="midCat"/>
        <c:dispUnits/>
        <c:majorUnit val="25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Борт45!$A$15:$A$39</c:f>
              <c:numCache/>
            </c:numRef>
          </c:xVal>
          <c:yVal>
            <c:numRef>
              <c:f>Борт45!$B$15:$B$39</c:f>
              <c:numCache/>
            </c:numRef>
          </c:yVal>
          <c:smooth val="1"/>
        </c:ser>
        <c:axId val="44699004"/>
        <c:axId val="66746717"/>
      </c:scatterChart>
      <c:valAx>
        <c:axId val="4469900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746717"/>
        <c:crossesAt val="0"/>
        <c:crossBetween val="midCat"/>
        <c:dispUnits/>
        <c:majorUnit val="0.5"/>
      </c:valAx>
      <c:valAx>
        <c:axId val="6674671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699004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Борт60!$A$15:$A$39</c:f>
              <c:numCache/>
            </c:numRef>
          </c:xVal>
          <c:yVal>
            <c:numRef>
              <c:f>Борт60!$B$15:$B$39</c:f>
              <c:numCache/>
            </c:numRef>
          </c:yVal>
          <c:smooth val="1"/>
        </c:ser>
        <c:axId val="63849542"/>
        <c:axId val="37774967"/>
      </c:scatterChart>
      <c:valAx>
        <c:axId val="6384954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774967"/>
        <c:crossesAt val="0"/>
        <c:crossBetween val="midCat"/>
        <c:dispUnits/>
        <c:majorUnit val="0.5"/>
      </c:valAx>
      <c:valAx>
        <c:axId val="3777496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849542"/>
        <c:crossesAt val="0"/>
        <c:crossBetween val="midCat"/>
        <c:dispUnits/>
        <c:majorUnit val="50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Борт80!$A$15:$A$39</c:f>
              <c:numCache/>
            </c:numRef>
          </c:xVal>
          <c:yVal>
            <c:numRef>
              <c:f>Борт80!$B$15:$B$39</c:f>
              <c:numCache/>
            </c:numRef>
          </c:yVal>
          <c:smooth val="1"/>
        </c:ser>
        <c:axId val="4430384"/>
        <c:axId val="39873457"/>
      </c:scatterChart>
      <c:valAx>
        <c:axId val="443038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873457"/>
        <c:crossesAt val="0"/>
        <c:crossBetween val="midCat"/>
        <c:dispUnits/>
        <c:majorUnit val="0.5"/>
      </c:valAx>
      <c:valAx>
        <c:axId val="3987345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0384"/>
        <c:crossesAt val="0"/>
        <c:crossBetween val="midCat"/>
        <c:dispUnits/>
        <c:majorUnit val="2000"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Борт100!$A$15:$A$39</c:f>
              <c:numCache/>
            </c:numRef>
          </c:xVal>
          <c:yVal>
            <c:numRef>
              <c:f>Борт100!$B$15:$B$39</c:f>
              <c:numCache/>
            </c:numRef>
          </c:yVal>
          <c:smooth val="1"/>
        </c:ser>
        <c:axId val="23316794"/>
        <c:axId val="8524555"/>
      </c:scatterChart>
      <c:valAx>
        <c:axId val="2331679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24555"/>
        <c:crossesAt val="0"/>
        <c:crossBetween val="midCat"/>
        <c:dispUnits/>
        <c:majorUnit val="0.5"/>
      </c:valAx>
      <c:valAx>
        <c:axId val="85245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316794"/>
        <c:crossesAt val="0"/>
        <c:crossBetween val="midCat"/>
        <c:dispUnits/>
        <c:majorUnit val="2000"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Борт150!$A$15:$A$39</c:f>
              <c:numCache/>
            </c:numRef>
          </c:xVal>
          <c:yVal>
            <c:numRef>
              <c:f>Борт150!$B$15:$B$39</c:f>
              <c:numCache/>
            </c:numRef>
          </c:yVal>
          <c:smooth val="1"/>
        </c:ser>
        <c:axId val="9612132"/>
        <c:axId val="19400325"/>
      </c:scatterChart>
      <c:valAx>
        <c:axId val="961213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0"/>
        <c:crossBetween val="midCat"/>
        <c:dispUnits/>
        <c:majorUnit val="0.5"/>
      </c:valAx>
      <c:valAx>
        <c:axId val="1940032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612132"/>
        <c:crossesAt val="0"/>
        <c:crossBetween val="midCat"/>
        <c:dispUnits/>
        <c:majorUnit val="2000"/>
        <c:minorUnit val="1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Борт200!$A$15:$A$39</c:f>
              <c:numCache/>
            </c:numRef>
          </c:xVal>
          <c:yVal>
            <c:numRef>
              <c:f>Борт200!$B$15:$B$39</c:f>
              <c:numCache/>
            </c:numRef>
          </c:yVal>
          <c:smooth val="1"/>
        </c:ser>
        <c:axId val="40385198"/>
        <c:axId val="27922463"/>
      </c:scatterChart>
      <c:valAx>
        <c:axId val="4038519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0"/>
        <c:crossBetween val="midCat"/>
        <c:dispUnits/>
        <c:majorUnit val="0.5"/>
      </c:valAx>
      <c:valAx>
        <c:axId val="2792246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385198"/>
        <c:crossesAt val="0"/>
        <c:crossBetween val="midCat"/>
        <c:dispUnits/>
        <c:majorUnit val="2000"/>
        <c:minorUnit val="1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6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9525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62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62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525" y="1076325"/>
        <a:ext cx="5772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Борт35!B3</f>
        <v>1</v>
      </c>
      <c r="C3" s="5">
        <f>0.001*B3</f>
        <v>0.001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Борт35!B4</f>
        <v>50</v>
      </c>
      <c r="C4" s="5">
        <f>0.001*B4</f>
        <v>0.05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30</v>
      </c>
      <c r="C5" s="5">
        <f>0.001*B5</f>
        <v>0.03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0.015</v>
      </c>
      <c r="D10" s="14">
        <f>C5*C3</f>
        <v>3E-05</v>
      </c>
      <c r="E10" s="14">
        <f>D10*C10</f>
        <v>4.5E-07</v>
      </c>
      <c r="F10" s="14">
        <f>POWER(C5,3)*C3/12</f>
        <v>2.25E-09</v>
      </c>
      <c r="G10" s="14">
        <f>B16-C5/2</f>
        <v>-0.006444444444444444</v>
      </c>
      <c r="H10" s="14">
        <f>POWER(G10,2)*D10</f>
        <v>1.2459259259259257E-09</v>
      </c>
      <c r="I10" s="15">
        <f>F10+H10</f>
        <v>3.4959259259259256E-09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0.0005</v>
      </c>
      <c r="D11" s="14">
        <f>(C4-2*C3)*C3</f>
        <v>4.8E-05</v>
      </c>
      <c r="E11" s="14">
        <f>D11*C11</f>
        <v>2.4E-08</v>
      </c>
      <c r="F11" s="14">
        <f>POWER(C3,3)*(C4-C3-C3)/12</f>
        <v>4E-12</v>
      </c>
      <c r="G11" s="14">
        <f>B16-C3/2</f>
        <v>0.008055555555555555</v>
      </c>
      <c r="H11" s="14">
        <f>POWER(G11,2)*D11</f>
        <v>3.1148148148148145E-09</v>
      </c>
      <c r="I11" s="15">
        <f>F11+H11</f>
        <v>3.1188148148148145E-09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0.015</v>
      </c>
      <c r="D12" s="14">
        <f>C5*C3</f>
        <v>3E-05</v>
      </c>
      <c r="E12" s="14">
        <f>D12*C12</f>
        <v>4.5E-07</v>
      </c>
      <c r="F12" s="14">
        <f>POWER(C5,3)*C3/12</f>
        <v>2.25E-09</v>
      </c>
      <c r="G12" s="14">
        <f>B16-C5/2</f>
        <v>-0.006444444444444444</v>
      </c>
      <c r="H12" s="14">
        <f>POWER(G12,2)*D12</f>
        <v>1.2459259259259257E-09</v>
      </c>
      <c r="I12" s="15">
        <f>F12+H12</f>
        <v>3.4959259259259256E-09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0.000108</v>
      </c>
      <c r="E13" s="17">
        <f>SUM(E10:E12)</f>
        <v>9.24E-07</v>
      </c>
      <c r="F13" s="17"/>
      <c r="G13" s="17"/>
      <c r="H13" s="17"/>
      <c r="I13" s="18">
        <f>SUM(I10:I12)</f>
        <v>1.0110666666666664E-08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0.008555555555555556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1.0110666666666664E-08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0.021444444444444443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4.7148186528497404E-07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314.32124352331607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31.432124352331606</v>
      </c>
      <c r="C23" s="12"/>
      <c r="D23" s="13">
        <v>0.1</v>
      </c>
      <c r="E23" s="14">
        <f>8*$G$4*$B$19/D23</f>
        <v>3771.8549222797924</v>
      </c>
      <c r="F23" s="15">
        <f>E23/10</f>
        <v>377.18549222797924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aca="true" t="shared" si="0" ref="E24:E47">8*$G$4*$B$19/D24</f>
        <v>1885.9274611398962</v>
      </c>
      <c r="F24" s="15">
        <f aca="true" t="shared" si="1" ref="F24:F47">E24/10</f>
        <v>188.59274611398962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1257.2849740932643</v>
      </c>
      <c r="F25" s="15">
        <f t="shared" si="1"/>
        <v>125.72849740932642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942.9637305699481</v>
      </c>
      <c r="F26" s="15">
        <f t="shared" si="1"/>
        <v>94.29637305699481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754.3709844559585</v>
      </c>
      <c r="F27" s="15">
        <f t="shared" si="1"/>
        <v>75.43709844559585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628.6424870466321</v>
      </c>
      <c r="F28" s="15">
        <f t="shared" si="1"/>
        <v>62.86424870466321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538.8364174685418</v>
      </c>
      <c r="F29" s="15">
        <f t="shared" si="1"/>
        <v>53.883641746854174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471.48186528497405</v>
      </c>
      <c r="F30" s="15">
        <f t="shared" si="1"/>
        <v>47.148186528497405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419.0949913644214</v>
      </c>
      <c r="F31" s="15">
        <f t="shared" si="1"/>
        <v>41.909499136442136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377.18549222797924</v>
      </c>
      <c r="F32" s="15">
        <f t="shared" si="1"/>
        <v>37.718549222797925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342.89590202543565</v>
      </c>
      <c r="F33" s="15">
        <f t="shared" si="1"/>
        <v>34.289590202543565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314.32124352331607</v>
      </c>
      <c r="F34" s="15">
        <f t="shared" si="1"/>
        <v>31.432124352331606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290.14268632921477</v>
      </c>
      <c r="F35" s="15">
        <f t="shared" si="1"/>
        <v>29.01426863292148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269.4182087342709</v>
      </c>
      <c r="F36" s="15">
        <f t="shared" si="1"/>
        <v>26.941820873427087</v>
      </c>
    </row>
    <row r="37" spans="4:6" ht="15">
      <c r="D37" s="13">
        <v>1.5</v>
      </c>
      <c r="E37" s="14">
        <f t="shared" si="0"/>
        <v>251.45699481865282</v>
      </c>
      <c r="F37" s="15">
        <f t="shared" si="1"/>
        <v>25.145699481865282</v>
      </c>
    </row>
    <row r="38" spans="4:6" ht="15">
      <c r="D38" s="13">
        <v>1.6</v>
      </c>
      <c r="E38" s="14">
        <f t="shared" si="0"/>
        <v>235.74093264248702</v>
      </c>
      <c r="F38" s="15">
        <f t="shared" si="1"/>
        <v>23.574093264248702</v>
      </c>
    </row>
    <row r="39" spans="4:6" ht="15">
      <c r="D39" s="13">
        <v>1.7</v>
      </c>
      <c r="E39" s="14">
        <f t="shared" si="0"/>
        <v>221.87381895763485</v>
      </c>
      <c r="F39" s="15">
        <f t="shared" si="1"/>
        <v>22.187381895763487</v>
      </c>
    </row>
    <row r="40" spans="4:6" ht="15">
      <c r="D40" s="13">
        <v>1.8</v>
      </c>
      <c r="E40" s="14">
        <f t="shared" si="0"/>
        <v>209.5474956822107</v>
      </c>
      <c r="F40" s="15">
        <f t="shared" si="1"/>
        <v>20.954749568221068</v>
      </c>
    </row>
    <row r="41" spans="4:6" ht="15">
      <c r="D41" s="13">
        <v>1.9</v>
      </c>
      <c r="E41" s="14">
        <f t="shared" si="0"/>
        <v>198.51868011998909</v>
      </c>
      <c r="F41" s="15">
        <f t="shared" si="1"/>
        <v>19.85186801199891</v>
      </c>
    </row>
    <row r="42" spans="4:6" ht="15">
      <c r="D42" s="13">
        <v>2</v>
      </c>
      <c r="E42" s="14">
        <f t="shared" si="0"/>
        <v>188.59274611398962</v>
      </c>
      <c r="F42" s="15">
        <f t="shared" si="1"/>
        <v>18.859274611398963</v>
      </c>
    </row>
    <row r="43" spans="4:6" ht="15">
      <c r="D43" s="13">
        <v>2.1</v>
      </c>
      <c r="E43" s="14">
        <f t="shared" si="0"/>
        <v>179.61213915618058</v>
      </c>
      <c r="F43" s="15">
        <f t="shared" si="1"/>
        <v>17.961213915618057</v>
      </c>
    </row>
    <row r="44" spans="4:6" ht="15">
      <c r="D44" s="13">
        <v>2.2</v>
      </c>
      <c r="E44" s="14">
        <f t="shared" si="0"/>
        <v>171.44795101271782</v>
      </c>
      <c r="F44" s="15">
        <f t="shared" si="1"/>
        <v>17.144795101271782</v>
      </c>
    </row>
    <row r="45" spans="4:6" ht="15">
      <c r="D45" s="13">
        <v>2.3</v>
      </c>
      <c r="E45" s="14">
        <f t="shared" si="0"/>
        <v>163.99369227303447</v>
      </c>
      <c r="F45" s="15">
        <f t="shared" si="1"/>
        <v>16.399369227303445</v>
      </c>
    </row>
    <row r="46" spans="4:6" ht="15">
      <c r="D46" s="13">
        <v>2.4</v>
      </c>
      <c r="E46" s="14">
        <f t="shared" si="0"/>
        <v>157.16062176165804</v>
      </c>
      <c r="F46" s="15">
        <f t="shared" si="1"/>
        <v>15.716062176165803</v>
      </c>
    </row>
    <row r="47" spans="4:6" ht="15">
      <c r="D47" s="22">
        <v>2.5</v>
      </c>
      <c r="E47" s="14">
        <f t="shared" si="0"/>
        <v>150.8741968911917</v>
      </c>
      <c r="F47" s="15">
        <f t="shared" si="1"/>
        <v>15.08741968911917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4" width="9.140625" style="24" customWidth="1"/>
    <col min="25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32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100</v>
      </c>
    </row>
    <row r="5" spans="1:2" ht="18">
      <c r="A5" s="29" t="s">
        <v>5</v>
      </c>
      <c r="B5" s="29">
        <v>60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геометрия60!E23</f>
        <v>12313.110486661935</v>
      </c>
    </row>
    <row r="16" spans="1:2" ht="15">
      <c r="A16" s="35">
        <f>геометрия!D24</f>
        <v>0.2</v>
      </c>
      <c r="B16" s="36">
        <f>геометрия60!E24</f>
        <v>6156.555243330968</v>
      </c>
    </row>
    <row r="17" spans="1:2" ht="15">
      <c r="A17" s="35">
        <f>геометрия!D25</f>
        <v>0.3</v>
      </c>
      <c r="B17" s="36">
        <f>геометрия60!E25</f>
        <v>4104.370162220645</v>
      </c>
    </row>
    <row r="18" spans="1:2" ht="15">
      <c r="A18" s="35">
        <f>геометрия!D26</f>
        <v>0.4</v>
      </c>
      <c r="B18" s="36">
        <f>геометрия60!E26</f>
        <v>3078.277621665484</v>
      </c>
    </row>
    <row r="19" spans="1:2" ht="15">
      <c r="A19" s="35">
        <f>геометрия!D27</f>
        <v>0.5</v>
      </c>
      <c r="B19" s="36">
        <f>геометрия60!E27</f>
        <v>2462.622097332387</v>
      </c>
    </row>
    <row r="20" spans="1:2" ht="15">
      <c r="A20" s="35">
        <f>геометрия!D28</f>
        <v>0.6</v>
      </c>
      <c r="B20" s="36">
        <f>геометрия60!E28</f>
        <v>2052.1850811103227</v>
      </c>
    </row>
    <row r="21" spans="1:2" ht="15">
      <c r="A21" s="35">
        <f>геометрия!D29</f>
        <v>0.7</v>
      </c>
      <c r="B21" s="36">
        <f>геометрия60!E29</f>
        <v>1759.015783808848</v>
      </c>
    </row>
    <row r="22" spans="1:2" ht="15">
      <c r="A22" s="35">
        <f>геометрия!D30</f>
        <v>0.8</v>
      </c>
      <c r="B22" s="36">
        <f>геометрия60!E30</f>
        <v>1539.138810832742</v>
      </c>
    </row>
    <row r="23" spans="1:2" ht="15">
      <c r="A23" s="35">
        <f>геометрия!D31</f>
        <v>0.9</v>
      </c>
      <c r="B23" s="36">
        <f>геометрия60!E31</f>
        <v>1368.1233874068816</v>
      </c>
    </row>
    <row r="24" spans="1:2" ht="15">
      <c r="A24" s="35">
        <f>геометрия!D32</f>
        <v>1</v>
      </c>
      <c r="B24" s="36">
        <f>геометрия60!E32</f>
        <v>1231.3110486661935</v>
      </c>
    </row>
    <row r="25" spans="1:2" ht="15">
      <c r="A25" s="35">
        <f>геометрия!D33</f>
        <v>1.1</v>
      </c>
      <c r="B25" s="36">
        <f>геометрия60!E33</f>
        <v>1119.3736806056304</v>
      </c>
    </row>
    <row r="26" spans="1:2" ht="15">
      <c r="A26" s="35">
        <f>геометрия!D34</f>
        <v>1.2</v>
      </c>
      <c r="B26" s="36">
        <f>геометрия60!E34</f>
        <v>1026.0925405551613</v>
      </c>
    </row>
    <row r="27" spans="1:2" s="24" customFormat="1" ht="15">
      <c r="A27" s="37">
        <f>геометрия!D35</f>
        <v>1.3</v>
      </c>
      <c r="B27" s="38">
        <f>геометрия60!E35</f>
        <v>947.1623451278411</v>
      </c>
    </row>
    <row r="28" spans="1:2" s="24" customFormat="1" ht="15">
      <c r="A28" s="37">
        <f>геометрия!D36</f>
        <v>1.4</v>
      </c>
      <c r="B28" s="38">
        <f>геометрия60!E36</f>
        <v>879.507891904424</v>
      </c>
    </row>
    <row r="29" spans="1:2" s="24" customFormat="1" ht="15">
      <c r="A29" s="37">
        <f>геометрия!D37</f>
        <v>1.5</v>
      </c>
      <c r="B29" s="38">
        <f>геометрия60!E37</f>
        <v>820.874032444129</v>
      </c>
    </row>
    <row r="30" spans="1:2" s="24" customFormat="1" ht="15">
      <c r="A30" s="37">
        <f>геометрия!D38</f>
        <v>1.6</v>
      </c>
      <c r="B30" s="38">
        <f>геометрия60!E38</f>
        <v>769.569405416371</v>
      </c>
    </row>
    <row r="31" spans="1:2" s="24" customFormat="1" ht="15">
      <c r="A31" s="37">
        <f>геометрия!D39</f>
        <v>1.7</v>
      </c>
      <c r="B31" s="38">
        <f>геометрия60!E39</f>
        <v>724.3006168624668</v>
      </c>
    </row>
    <row r="32" spans="1:2" s="24" customFormat="1" ht="15">
      <c r="A32" s="37">
        <f>геометрия!D40</f>
        <v>1.8</v>
      </c>
      <c r="B32" s="38">
        <f>геометрия60!E40</f>
        <v>684.0616937034408</v>
      </c>
    </row>
    <row r="33" spans="1:2" s="24" customFormat="1" ht="15">
      <c r="A33" s="37">
        <f>геометрия!D41</f>
        <v>1.9</v>
      </c>
      <c r="B33" s="38">
        <f>геометрия60!E41</f>
        <v>648.0584466664177</v>
      </c>
    </row>
    <row r="34" spans="1:2" s="24" customFormat="1" ht="15">
      <c r="A34" s="37">
        <f>геометрия!D42</f>
        <v>2</v>
      </c>
      <c r="B34" s="38">
        <f>геометрия60!E42</f>
        <v>615.6555243330968</v>
      </c>
    </row>
    <row r="35" spans="1:2" s="24" customFormat="1" ht="15">
      <c r="A35" s="37">
        <f>геометрия!D43</f>
        <v>2.1</v>
      </c>
      <c r="B35" s="38">
        <f>геометрия60!E43</f>
        <v>586.3385946029492</v>
      </c>
    </row>
    <row r="36" spans="1:2" s="24" customFormat="1" ht="15">
      <c r="A36" s="37">
        <f>геометрия!D44</f>
        <v>2.2</v>
      </c>
      <c r="B36" s="38">
        <f>геометрия60!E44</f>
        <v>559.6868403028152</v>
      </c>
    </row>
    <row r="37" spans="1:2" s="24" customFormat="1" ht="15">
      <c r="A37" s="37">
        <f>геометрия!D45</f>
        <v>2.3</v>
      </c>
      <c r="B37" s="38">
        <f>геометрия60!E45</f>
        <v>535.3526298548668</v>
      </c>
    </row>
    <row r="38" spans="1:2" s="24" customFormat="1" ht="15">
      <c r="A38" s="37">
        <f>геометрия!D46</f>
        <v>2.4</v>
      </c>
      <c r="B38" s="38">
        <f>геометрия60!E46</f>
        <v>513.0462702775807</v>
      </c>
    </row>
    <row r="39" spans="1:2" s="24" customFormat="1" ht="15">
      <c r="A39" s="37">
        <f>геометрия!D47</f>
        <v>2.5</v>
      </c>
      <c r="B39" s="38">
        <f>геометрия60!E47</f>
        <v>492.5244194664774</v>
      </c>
    </row>
    <row r="40" spans="1:2" s="24" customFormat="1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3" width="9.140625" style="24" customWidth="1"/>
    <col min="24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33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80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4.8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геометрия80!E23</f>
        <v>14485.3302818472</v>
      </c>
    </row>
    <row r="16" spans="1:2" ht="15">
      <c r="A16" s="35">
        <f>геометрия!D24</f>
        <v>0.2</v>
      </c>
      <c r="B16" s="36">
        <f>геометрия80!E24</f>
        <v>7242.6651409236</v>
      </c>
    </row>
    <row r="17" spans="1:2" ht="15">
      <c r="A17" s="35">
        <f>геометрия!D25</f>
        <v>0.3</v>
      </c>
      <c r="B17" s="36">
        <f>геометрия80!E25</f>
        <v>4828.4434272824</v>
      </c>
    </row>
    <row r="18" spans="1:2" ht="15">
      <c r="A18" s="35">
        <f>геометрия!D26</f>
        <v>0.4</v>
      </c>
      <c r="B18" s="36">
        <f>геометрия80!E26</f>
        <v>3621.3325704618</v>
      </c>
    </row>
    <row r="19" spans="1:2" ht="15">
      <c r="A19" s="35">
        <f>геометрия!D27</f>
        <v>0.5</v>
      </c>
      <c r="B19" s="36">
        <f>геометрия80!E27</f>
        <v>2897.06605636944</v>
      </c>
    </row>
    <row r="20" spans="1:2" ht="15">
      <c r="A20" s="35">
        <f>геометрия!D28</f>
        <v>0.6</v>
      </c>
      <c r="B20" s="36">
        <f>геометрия80!E28</f>
        <v>2414.2217136412</v>
      </c>
    </row>
    <row r="21" spans="1:2" ht="15">
      <c r="A21" s="35">
        <f>геометрия!D29</f>
        <v>0.7</v>
      </c>
      <c r="B21" s="36">
        <f>геометрия80!E29</f>
        <v>2069.332897406743</v>
      </c>
    </row>
    <row r="22" spans="1:2" ht="15">
      <c r="A22" s="35">
        <f>геометрия!D30</f>
        <v>0.8</v>
      </c>
      <c r="B22" s="36">
        <f>геометрия80!E30</f>
        <v>1810.6662852309</v>
      </c>
    </row>
    <row r="23" spans="1:2" ht="15">
      <c r="A23" s="35">
        <f>геометрия!D31</f>
        <v>0.9</v>
      </c>
      <c r="B23" s="36">
        <f>геометрия80!E31</f>
        <v>1609.4811424274667</v>
      </c>
    </row>
    <row r="24" spans="1:2" ht="15">
      <c r="A24" s="35">
        <f>геометрия!D32</f>
        <v>1</v>
      </c>
      <c r="B24" s="36">
        <f>геометрия80!E32</f>
        <v>1448.53302818472</v>
      </c>
    </row>
    <row r="25" spans="1:2" ht="15">
      <c r="A25" s="35">
        <f>геометрия!D33</f>
        <v>1.1</v>
      </c>
      <c r="B25" s="36">
        <f>геометрия80!E33</f>
        <v>1316.8482074406545</v>
      </c>
    </row>
    <row r="26" spans="1:2" ht="15">
      <c r="A26" s="35">
        <f>геометрия!D34</f>
        <v>1.2</v>
      </c>
      <c r="B26" s="36">
        <f>геометрия80!E34</f>
        <v>1207.1108568206</v>
      </c>
    </row>
    <row r="27" spans="1:2" s="24" customFormat="1" ht="15">
      <c r="A27" s="37">
        <f>геометрия!D35</f>
        <v>1.3</v>
      </c>
      <c r="B27" s="38">
        <f>геометрия80!E35</f>
        <v>1114.2561755267077</v>
      </c>
    </row>
    <row r="28" spans="1:2" s="24" customFormat="1" ht="15">
      <c r="A28" s="37">
        <f>геометрия!D36</f>
        <v>1.4</v>
      </c>
      <c r="B28" s="38">
        <f>геометрия80!E36</f>
        <v>1034.6664487033715</v>
      </c>
    </row>
    <row r="29" spans="1:2" s="24" customFormat="1" ht="15">
      <c r="A29" s="37">
        <f>геометрия!D37</f>
        <v>1.5</v>
      </c>
      <c r="B29" s="38">
        <f>геометрия80!E37</f>
        <v>965.68868545648</v>
      </c>
    </row>
    <row r="30" spans="1:2" s="24" customFormat="1" ht="15">
      <c r="A30" s="37">
        <f>геометрия!D38</f>
        <v>1.6</v>
      </c>
      <c r="B30" s="38">
        <f>геометрия80!E38</f>
        <v>905.33314261545</v>
      </c>
    </row>
    <row r="31" spans="1:2" s="24" customFormat="1" ht="15">
      <c r="A31" s="37">
        <f>геометрия!D39</f>
        <v>1.7</v>
      </c>
      <c r="B31" s="38">
        <f>геометрия80!E39</f>
        <v>852.0782518733647</v>
      </c>
    </row>
    <row r="32" spans="1:2" s="24" customFormat="1" ht="15">
      <c r="A32" s="37">
        <f>геометрия!D40</f>
        <v>1.8</v>
      </c>
      <c r="B32" s="38">
        <f>геометрия80!E40</f>
        <v>804.7405712137333</v>
      </c>
    </row>
    <row r="33" spans="1:2" s="24" customFormat="1" ht="15">
      <c r="A33" s="37">
        <f>геометрия!D41</f>
        <v>1.9</v>
      </c>
      <c r="B33" s="38">
        <f>геометрия80!E41</f>
        <v>762.3858043077474</v>
      </c>
    </row>
    <row r="34" spans="1:2" s="24" customFormat="1" ht="15">
      <c r="A34" s="37">
        <f>геометрия!D42</f>
        <v>2</v>
      </c>
      <c r="B34" s="38">
        <f>геометрия80!E42</f>
        <v>724.26651409236</v>
      </c>
    </row>
    <row r="35" spans="1:2" s="24" customFormat="1" ht="15">
      <c r="A35" s="37">
        <f>геометрия!D43</f>
        <v>2.1</v>
      </c>
      <c r="B35" s="38">
        <f>геометрия80!E43</f>
        <v>689.7776324689142</v>
      </c>
    </row>
    <row r="36" spans="1:2" s="24" customFormat="1" ht="15">
      <c r="A36" s="37">
        <f>геометрия!D44</f>
        <v>2.2</v>
      </c>
      <c r="B36" s="38">
        <f>геометрия80!E44</f>
        <v>658.4241037203273</v>
      </c>
    </row>
    <row r="37" spans="1:2" s="24" customFormat="1" ht="15">
      <c r="A37" s="37">
        <f>геометрия!D45</f>
        <v>2.3</v>
      </c>
      <c r="B37" s="38">
        <f>геометрия80!E45</f>
        <v>629.7969687759653</v>
      </c>
    </row>
    <row r="38" spans="1:2" s="24" customFormat="1" ht="15">
      <c r="A38" s="37">
        <f>геометрия!D46</f>
        <v>2.4</v>
      </c>
      <c r="B38" s="38">
        <f>геометрия80!E46</f>
        <v>603.5554284103</v>
      </c>
    </row>
    <row r="39" spans="1:2" s="24" customFormat="1" ht="15">
      <c r="A39" s="37">
        <f>геометрия!D47</f>
        <v>2.5</v>
      </c>
      <c r="B39" s="38">
        <f>геометрия80!E47</f>
        <v>579.413211273888</v>
      </c>
    </row>
    <row r="40" spans="1:2" s="24" customFormat="1" ht="15">
      <c r="A40" s="39"/>
      <c r="B40" s="40"/>
    </row>
    <row r="41" s="24" customFormat="1" ht="12.75"/>
    <row r="42" s="24" customFormat="1" ht="12.75"/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7" width="9.140625" style="24" customWidth="1"/>
    <col min="28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34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100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7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геометрия100!E23</f>
        <v>15117.035676947044</v>
      </c>
    </row>
    <row r="16" spans="1:2" ht="15">
      <c r="A16" s="35">
        <f>геометрия!D24</f>
        <v>0.2</v>
      </c>
      <c r="B16" s="36">
        <f>геометрия100!E24</f>
        <v>7558.517838473522</v>
      </c>
    </row>
    <row r="17" spans="1:2" ht="15">
      <c r="A17" s="35">
        <f>геометрия!D25</f>
        <v>0.3</v>
      </c>
      <c r="B17" s="36">
        <f>геометрия100!E25</f>
        <v>5039.0118923156815</v>
      </c>
    </row>
    <row r="18" spans="1:2" ht="15">
      <c r="A18" s="35">
        <f>геометрия!D26</f>
        <v>0.4</v>
      </c>
      <c r="B18" s="36">
        <f>геометрия100!E26</f>
        <v>3779.258919236761</v>
      </c>
    </row>
    <row r="19" spans="1:2" ht="15">
      <c r="A19" s="35">
        <f>геометрия!D27</f>
        <v>0.5</v>
      </c>
      <c r="B19" s="36">
        <f>геометрия100!E27</f>
        <v>3023.4071353894087</v>
      </c>
    </row>
    <row r="20" spans="1:2" ht="15">
      <c r="A20" s="35">
        <f>геометрия!D28</f>
        <v>0.6</v>
      </c>
      <c r="B20" s="36">
        <f>геометрия100!E28</f>
        <v>2519.5059461578408</v>
      </c>
    </row>
    <row r="21" spans="1:2" ht="15">
      <c r="A21" s="35">
        <f>геометрия!D29</f>
        <v>0.7</v>
      </c>
      <c r="B21" s="36">
        <f>геометрия100!E29</f>
        <v>2159.5765252781493</v>
      </c>
    </row>
    <row r="22" spans="1:2" ht="15">
      <c r="A22" s="35">
        <f>геометрия!D30</f>
        <v>0.8</v>
      </c>
      <c r="B22" s="36">
        <f>геометрия100!E30</f>
        <v>1889.6294596183805</v>
      </c>
    </row>
    <row r="23" spans="1:2" ht="15">
      <c r="A23" s="35">
        <f>геометрия!D31</f>
        <v>0.9</v>
      </c>
      <c r="B23" s="36">
        <f>геометрия100!E31</f>
        <v>1679.6706307718937</v>
      </c>
    </row>
    <row r="24" spans="1:2" ht="15">
      <c r="A24" s="35">
        <f>геометрия!D32</f>
        <v>1</v>
      </c>
      <c r="B24" s="36">
        <f>геометрия100!E32</f>
        <v>1511.7035676947044</v>
      </c>
    </row>
    <row r="25" spans="1:2" ht="15">
      <c r="A25" s="35">
        <f>геометрия!D33</f>
        <v>1.1</v>
      </c>
      <c r="B25" s="36">
        <f>геометрия100!E33</f>
        <v>1374.2759706315494</v>
      </c>
    </row>
    <row r="26" spans="1:2" ht="15">
      <c r="A26" s="35">
        <f>геометрия!D34</f>
        <v>1.2</v>
      </c>
      <c r="B26" s="36">
        <f>геометрия100!E34</f>
        <v>1259.7529730789204</v>
      </c>
    </row>
    <row r="27" spans="1:2" s="24" customFormat="1" ht="15">
      <c r="A27" s="37">
        <f>геометрия!D35</f>
        <v>1.3</v>
      </c>
      <c r="B27" s="38">
        <f>геометрия100!E35</f>
        <v>1162.8488982266956</v>
      </c>
    </row>
    <row r="28" spans="1:2" s="24" customFormat="1" ht="15">
      <c r="A28" s="37">
        <f>геометрия!D36</f>
        <v>1.4</v>
      </c>
      <c r="B28" s="38">
        <f>геометрия100!E36</f>
        <v>1079.7882626390747</v>
      </c>
    </row>
    <row r="29" spans="1:2" s="24" customFormat="1" ht="15">
      <c r="A29" s="37">
        <f>геометрия!D37</f>
        <v>1.5</v>
      </c>
      <c r="B29" s="38">
        <f>геометрия100!E37</f>
        <v>1007.8023784631363</v>
      </c>
    </row>
    <row r="30" spans="1:2" s="24" customFormat="1" ht="15">
      <c r="A30" s="37">
        <f>геометрия!D38</f>
        <v>1.6</v>
      </c>
      <c r="B30" s="38">
        <f>геометрия100!E38</f>
        <v>944.8147298091902</v>
      </c>
    </row>
    <row r="31" spans="1:2" s="24" customFormat="1" ht="15">
      <c r="A31" s="37">
        <f>геометрия!D39</f>
        <v>1.7</v>
      </c>
      <c r="B31" s="38">
        <f>геометрия100!E39</f>
        <v>889.2373927615909</v>
      </c>
    </row>
    <row r="32" spans="1:2" s="24" customFormat="1" ht="15">
      <c r="A32" s="37">
        <f>геометрия!D40</f>
        <v>1.8</v>
      </c>
      <c r="B32" s="38">
        <f>геометрия100!E40</f>
        <v>839.8353153859468</v>
      </c>
    </row>
    <row r="33" spans="1:2" s="24" customFormat="1" ht="15">
      <c r="A33" s="37">
        <f>геометрия!D41</f>
        <v>1.9</v>
      </c>
      <c r="B33" s="38">
        <f>геометрия100!E41</f>
        <v>795.6334566814234</v>
      </c>
    </row>
    <row r="34" spans="1:2" s="24" customFormat="1" ht="15">
      <c r="A34" s="37">
        <f>геометрия!D42</f>
        <v>2</v>
      </c>
      <c r="B34" s="38">
        <f>геометрия100!E42</f>
        <v>755.8517838473522</v>
      </c>
    </row>
    <row r="35" spans="1:2" s="24" customFormat="1" ht="15">
      <c r="A35" s="37">
        <f>геометрия!D43</f>
        <v>2.1</v>
      </c>
      <c r="B35" s="38">
        <f>геометрия100!E43</f>
        <v>719.858841759383</v>
      </c>
    </row>
    <row r="36" spans="1:2" s="24" customFormat="1" ht="15">
      <c r="A36" s="37">
        <f>геометрия!D44</f>
        <v>2.2</v>
      </c>
      <c r="B36" s="38">
        <f>геометрия100!E44</f>
        <v>687.1379853157747</v>
      </c>
    </row>
    <row r="37" spans="1:2" s="24" customFormat="1" ht="15">
      <c r="A37" s="37">
        <f>геометрия!D45</f>
        <v>2.3</v>
      </c>
      <c r="B37" s="38">
        <f>геометрия100!E45</f>
        <v>657.2624207368281</v>
      </c>
    </row>
    <row r="38" spans="1:2" s="24" customFormat="1" ht="15">
      <c r="A38" s="37">
        <f>геометрия!D46</f>
        <v>2.4</v>
      </c>
      <c r="B38" s="38">
        <f>геометрия100!E46</f>
        <v>629.8764865394602</v>
      </c>
    </row>
    <row r="39" spans="1:2" s="24" customFormat="1" ht="15">
      <c r="A39" s="37">
        <f>геометрия!D47</f>
        <v>2.5</v>
      </c>
      <c r="B39" s="38">
        <f>геометрия100!E47</f>
        <v>604.6814270778817</v>
      </c>
    </row>
    <row r="40" spans="1:2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4" width="9.140625" style="24" customWidth="1"/>
    <col min="25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35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150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13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геометрия150!E23</f>
        <v>17310.57144975525</v>
      </c>
    </row>
    <row r="16" spans="1:2" ht="15">
      <c r="A16" s="35">
        <f>геометрия!D24</f>
        <v>0.2</v>
      </c>
      <c r="B16" s="36">
        <f>геометрия150!E24</f>
        <v>8655.285724877625</v>
      </c>
    </row>
    <row r="17" spans="1:2" ht="15">
      <c r="A17" s="35">
        <f>геометрия!D25</f>
        <v>0.3</v>
      </c>
      <c r="B17" s="36">
        <f>геометрия150!E25</f>
        <v>5770.190483251751</v>
      </c>
    </row>
    <row r="18" spans="1:2" ht="15">
      <c r="A18" s="35">
        <f>геометрия!D26</f>
        <v>0.4</v>
      </c>
      <c r="B18" s="36">
        <f>геометрия150!E26</f>
        <v>4327.642862438813</v>
      </c>
    </row>
    <row r="19" spans="1:2" ht="15">
      <c r="A19" s="35">
        <f>геометрия!D27</f>
        <v>0.5</v>
      </c>
      <c r="B19" s="36">
        <f>геометрия150!E27</f>
        <v>3462.1142899510505</v>
      </c>
    </row>
    <row r="20" spans="1:2" ht="15">
      <c r="A20" s="35">
        <f>геометрия!D28</f>
        <v>0.6</v>
      </c>
      <c r="B20" s="36">
        <f>геометрия150!E28</f>
        <v>2885.0952416258756</v>
      </c>
    </row>
    <row r="21" spans="1:2" ht="15">
      <c r="A21" s="35">
        <f>геометрия!D29</f>
        <v>0.7</v>
      </c>
      <c r="B21" s="36">
        <f>геометрия150!E29</f>
        <v>2472.9387785364647</v>
      </c>
    </row>
    <row r="22" spans="1:2" ht="15">
      <c r="A22" s="35">
        <f>геометрия!D30</f>
        <v>0.8</v>
      </c>
      <c r="B22" s="36">
        <f>геометрия150!E30</f>
        <v>2163.8214312194063</v>
      </c>
    </row>
    <row r="23" spans="1:2" ht="15">
      <c r="A23" s="35">
        <f>геометрия!D31</f>
        <v>0.9</v>
      </c>
      <c r="B23" s="36">
        <f>геометрия150!E31</f>
        <v>1923.3968277505835</v>
      </c>
    </row>
    <row r="24" spans="1:2" ht="15">
      <c r="A24" s="35">
        <f>геометрия!D32</f>
        <v>1</v>
      </c>
      <c r="B24" s="36">
        <f>геометрия150!E32</f>
        <v>1731.0571449755253</v>
      </c>
    </row>
    <row r="25" spans="1:2" ht="15">
      <c r="A25" s="35">
        <f>геометрия!D33</f>
        <v>1.1</v>
      </c>
      <c r="B25" s="36">
        <f>геометрия150!E33</f>
        <v>1573.6883136141137</v>
      </c>
    </row>
    <row r="26" spans="1:2" ht="15">
      <c r="A26" s="35">
        <f>геометрия!D34</f>
        <v>1.2</v>
      </c>
      <c r="B26" s="36">
        <f>геометрия150!E34</f>
        <v>1442.5476208129378</v>
      </c>
    </row>
    <row r="27" spans="1:2" s="24" customFormat="1" ht="15">
      <c r="A27" s="37">
        <f>геометрия!D35</f>
        <v>1.3</v>
      </c>
      <c r="B27" s="38">
        <f>геометрия150!E35</f>
        <v>1331.5824192119424</v>
      </c>
    </row>
    <row r="28" spans="1:2" s="24" customFormat="1" ht="15">
      <c r="A28" s="37">
        <f>геометрия!D36</f>
        <v>1.4</v>
      </c>
      <c r="B28" s="38">
        <f>геометрия150!E36</f>
        <v>1236.4693892682324</v>
      </c>
    </row>
    <row r="29" spans="1:2" s="24" customFormat="1" ht="15">
      <c r="A29" s="37">
        <f>геометрия!D37</f>
        <v>1.5</v>
      </c>
      <c r="B29" s="38">
        <f>геометрия150!E37</f>
        <v>1154.03809665035</v>
      </c>
    </row>
    <row r="30" spans="1:2" s="24" customFormat="1" ht="15">
      <c r="A30" s="37">
        <f>геометрия!D38</f>
        <v>1.6</v>
      </c>
      <c r="B30" s="38">
        <f>геометрия150!E38</f>
        <v>1081.9107156097032</v>
      </c>
    </row>
    <row r="31" spans="1:2" s="24" customFormat="1" ht="15">
      <c r="A31" s="37">
        <f>геометрия!D39</f>
        <v>1.7</v>
      </c>
      <c r="B31" s="38">
        <f>геометрия150!E39</f>
        <v>1018.2689088091325</v>
      </c>
    </row>
    <row r="32" spans="1:2" s="24" customFormat="1" ht="15">
      <c r="A32" s="37">
        <f>геометрия!D40</f>
        <v>1.8</v>
      </c>
      <c r="B32" s="38">
        <f>геометрия150!E40</f>
        <v>961.6984138752917</v>
      </c>
    </row>
    <row r="33" spans="1:2" s="24" customFormat="1" ht="15">
      <c r="A33" s="37">
        <f>геометрия!D41</f>
        <v>1.9</v>
      </c>
      <c r="B33" s="38">
        <f>геометрия150!E41</f>
        <v>911.0827078818554</v>
      </c>
    </row>
    <row r="34" spans="1:2" s="24" customFormat="1" ht="15">
      <c r="A34" s="37">
        <f>геометрия!D42</f>
        <v>2</v>
      </c>
      <c r="B34" s="38">
        <f>геометрия150!E42</f>
        <v>865.5285724877626</v>
      </c>
    </row>
    <row r="35" spans="1:2" s="24" customFormat="1" ht="15">
      <c r="A35" s="37">
        <f>геометрия!D43</f>
        <v>2.1</v>
      </c>
      <c r="B35" s="38">
        <f>геометрия150!E43</f>
        <v>824.3129261788215</v>
      </c>
    </row>
    <row r="36" spans="1:2" s="24" customFormat="1" ht="15">
      <c r="A36" s="37">
        <f>геометрия!D44</f>
        <v>2.2</v>
      </c>
      <c r="B36" s="38">
        <f>геометрия150!E44</f>
        <v>786.8441568070568</v>
      </c>
    </row>
    <row r="37" spans="1:2" s="24" customFormat="1" ht="15">
      <c r="A37" s="37">
        <f>геометрия!D45</f>
        <v>2.3</v>
      </c>
      <c r="B37" s="38">
        <f>геометрия150!E45</f>
        <v>752.6335412937067</v>
      </c>
    </row>
    <row r="38" spans="1:2" s="24" customFormat="1" ht="15">
      <c r="A38" s="37">
        <f>геометрия!D46</f>
        <v>2.4</v>
      </c>
      <c r="B38" s="38">
        <f>геометрия150!E46</f>
        <v>721.2738104064689</v>
      </c>
    </row>
    <row r="39" spans="1:2" s="24" customFormat="1" ht="15">
      <c r="A39" s="37">
        <f>геометрия!D47</f>
        <v>2.5</v>
      </c>
      <c r="B39" s="38">
        <f>геометрия150!E47</f>
        <v>692.4228579902101</v>
      </c>
    </row>
    <row r="40" spans="1:2" s="24" customFormat="1" ht="15">
      <c r="A40" s="39"/>
      <c r="B40" s="40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9" width="9.140625" style="24" customWidth="1"/>
    <col min="30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36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200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20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геометрия200!E23</f>
        <v>19117.075193001874</v>
      </c>
    </row>
    <row r="16" spans="1:2" ht="15">
      <c r="A16" s="35">
        <f>геометрия!D24</f>
        <v>0.2</v>
      </c>
      <c r="B16" s="36">
        <f>геометрия200!E24</f>
        <v>9558.537596500937</v>
      </c>
    </row>
    <row r="17" spans="1:2" ht="15">
      <c r="A17" s="35">
        <f>геометрия!D25</f>
        <v>0.3</v>
      </c>
      <c r="B17" s="36">
        <f>геометрия200!E25</f>
        <v>6372.358397667292</v>
      </c>
    </row>
    <row r="18" spans="1:2" ht="15">
      <c r="A18" s="35">
        <f>геометрия!D26</f>
        <v>0.4</v>
      </c>
      <c r="B18" s="36">
        <f>геометрия200!E26</f>
        <v>4779.2687982504685</v>
      </c>
    </row>
    <row r="19" spans="1:2" ht="15">
      <c r="A19" s="35">
        <f>геометрия!D27</f>
        <v>0.5</v>
      </c>
      <c r="B19" s="36">
        <f>геометрия200!E27</f>
        <v>3823.415038600375</v>
      </c>
    </row>
    <row r="20" spans="1:2" ht="15">
      <c r="A20" s="35">
        <f>геометрия!D28</f>
        <v>0.6</v>
      </c>
      <c r="B20" s="36">
        <f>геометрия200!E28</f>
        <v>3186.179198833646</v>
      </c>
    </row>
    <row r="21" spans="1:2" ht="15">
      <c r="A21" s="35">
        <f>геометрия!D29</f>
        <v>0.7</v>
      </c>
      <c r="B21" s="36">
        <f>геометрия200!E29</f>
        <v>2731.0107418574107</v>
      </c>
    </row>
    <row r="22" spans="1:2" ht="15">
      <c r="A22" s="35">
        <f>геометрия!D30</f>
        <v>0.8</v>
      </c>
      <c r="B22" s="36">
        <f>геометрия200!E30</f>
        <v>2389.6343991252343</v>
      </c>
    </row>
    <row r="23" spans="1:2" ht="15">
      <c r="A23" s="35">
        <f>геометрия!D31</f>
        <v>0.9</v>
      </c>
      <c r="B23" s="36">
        <f>геометрия200!E31</f>
        <v>2124.1194658890972</v>
      </c>
    </row>
    <row r="24" spans="1:2" ht="15">
      <c r="A24" s="35">
        <f>геометрия!D32</f>
        <v>1</v>
      </c>
      <c r="B24" s="36">
        <f>геометрия200!E32</f>
        <v>1911.7075193001874</v>
      </c>
    </row>
    <row r="25" spans="1:2" ht="15">
      <c r="A25" s="35">
        <f>геометрия!D33</f>
        <v>1.1</v>
      </c>
      <c r="B25" s="36">
        <f>геометрия200!E33</f>
        <v>1737.9159266365339</v>
      </c>
    </row>
    <row r="26" spans="1:2" ht="15">
      <c r="A26" s="35">
        <f>геометрия!D34</f>
        <v>1.2</v>
      </c>
      <c r="B26" s="36">
        <f>геометрия200!E34</f>
        <v>1593.089599416823</v>
      </c>
    </row>
    <row r="27" spans="1:2" s="24" customFormat="1" ht="15">
      <c r="A27" s="37">
        <f>геометрия!D35</f>
        <v>1.3</v>
      </c>
      <c r="B27" s="38">
        <f>геометрия200!E35</f>
        <v>1470.5442456155288</v>
      </c>
    </row>
    <row r="28" spans="1:2" s="24" customFormat="1" ht="15">
      <c r="A28" s="37">
        <f>геометрия!D36</f>
        <v>1.4</v>
      </c>
      <c r="B28" s="38">
        <f>геометрия200!E36</f>
        <v>1365.5053709287054</v>
      </c>
    </row>
    <row r="29" spans="1:2" s="24" customFormat="1" ht="15">
      <c r="A29" s="37">
        <f>геометрия!D37</f>
        <v>1.5</v>
      </c>
      <c r="B29" s="38">
        <f>геометрия200!E37</f>
        <v>1274.4716795334582</v>
      </c>
    </row>
    <row r="30" spans="1:2" s="24" customFormat="1" ht="15">
      <c r="A30" s="37">
        <f>геометрия!D38</f>
        <v>1.6</v>
      </c>
      <c r="B30" s="38">
        <f>геометрия200!E38</f>
        <v>1194.8171995626171</v>
      </c>
    </row>
    <row r="31" spans="1:2" s="24" customFormat="1" ht="15">
      <c r="A31" s="37">
        <f>геометрия!D39</f>
        <v>1.7</v>
      </c>
      <c r="B31" s="38">
        <f>геометрия200!E39</f>
        <v>1124.5338348824632</v>
      </c>
    </row>
    <row r="32" spans="1:2" s="24" customFormat="1" ht="15">
      <c r="A32" s="37">
        <f>геометрия!D40</f>
        <v>1.8</v>
      </c>
      <c r="B32" s="38">
        <f>геометрия200!E40</f>
        <v>1062.0597329445486</v>
      </c>
    </row>
    <row r="33" spans="1:2" s="24" customFormat="1" ht="15">
      <c r="A33" s="37">
        <f>геометрия!D41</f>
        <v>1.9</v>
      </c>
      <c r="B33" s="38">
        <f>геометрия200!E41</f>
        <v>1006.1618522632566</v>
      </c>
    </row>
    <row r="34" spans="1:2" s="24" customFormat="1" ht="15">
      <c r="A34" s="37">
        <f>геометрия!D42</f>
        <v>2</v>
      </c>
      <c r="B34" s="38">
        <f>геометрия200!E42</f>
        <v>955.8537596500937</v>
      </c>
    </row>
    <row r="35" spans="1:2" s="24" customFormat="1" ht="15">
      <c r="A35" s="37">
        <f>геометрия!D43</f>
        <v>2.1</v>
      </c>
      <c r="B35" s="38">
        <f>геометрия200!E43</f>
        <v>910.3369139524701</v>
      </c>
    </row>
    <row r="36" spans="1:2" s="24" customFormat="1" ht="15">
      <c r="A36" s="37">
        <f>геометрия!D44</f>
        <v>2.2</v>
      </c>
      <c r="B36" s="38">
        <f>геометрия200!E44</f>
        <v>868.9579633182669</v>
      </c>
    </row>
    <row r="37" spans="1:2" s="24" customFormat="1" ht="15">
      <c r="A37" s="37">
        <f>геометрия!D45</f>
        <v>2.3</v>
      </c>
      <c r="B37" s="38">
        <f>геометрия200!E45</f>
        <v>831.1771823044294</v>
      </c>
    </row>
    <row r="38" spans="1:2" s="24" customFormat="1" ht="15">
      <c r="A38" s="37">
        <f>геометрия!D46</f>
        <v>2.4</v>
      </c>
      <c r="B38" s="38">
        <f>геометрия200!E46</f>
        <v>796.5447997084115</v>
      </c>
    </row>
    <row r="39" spans="1:2" s="24" customFormat="1" ht="15">
      <c r="A39" s="37">
        <f>геометрия!D47</f>
        <v>2.5</v>
      </c>
      <c r="B39" s="38">
        <f>геометрия200!E47</f>
        <v>764.683007720075</v>
      </c>
    </row>
    <row r="40" spans="1:2" s="24" customFormat="1" ht="15">
      <c r="A40" s="39"/>
      <c r="B40" s="40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Борт45!B3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Борт45!B4</f>
        <v>100</v>
      </c>
      <c r="C4" s="5">
        <f>0.001*B4</f>
        <v>0.1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45</v>
      </c>
      <c r="C5" s="5">
        <f>0.001*B5</f>
        <v>0.045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0.0225</v>
      </c>
      <c r="D10" s="14">
        <f>C5*C3</f>
        <v>3.6E-05</v>
      </c>
      <c r="E10" s="14">
        <f>D10*C10</f>
        <v>8.1E-07</v>
      </c>
      <c r="F10" s="14">
        <f>POWER(C5,3)*C3/12</f>
        <v>6.075E-09</v>
      </c>
      <c r="G10" s="14">
        <f>B16-C5/2</f>
        <v>-0.01154267515923567</v>
      </c>
      <c r="H10" s="14">
        <f>POWER(G10,2)*D10</f>
        <v>4.7964005939389034E-09</v>
      </c>
      <c r="I10" s="15">
        <f>F10+H10</f>
        <v>1.0871400593938904E-08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7.872E-05</v>
      </c>
      <c r="E11" s="14">
        <f>D11*C11</f>
        <v>3.1488000000000004E-08</v>
      </c>
      <c r="F11" s="14">
        <f>POWER(C3,3)*(C4-C3-C3)/12</f>
        <v>4.198400000000001E-12</v>
      </c>
      <c r="G11" s="14">
        <f>B16-C3/2</f>
        <v>0.01055732484076433</v>
      </c>
      <c r="H11" s="14">
        <f>POWER(G11,2)*D11</f>
        <v>8.77390352549799E-09</v>
      </c>
      <c r="I11" s="15">
        <f>F11+H11</f>
        <v>8.77810192549799E-09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0.0225</v>
      </c>
      <c r="D12" s="14">
        <f>C5*C3</f>
        <v>3.6E-05</v>
      </c>
      <c r="E12" s="14">
        <f>D12*C12</f>
        <v>8.1E-07</v>
      </c>
      <c r="F12" s="14">
        <f>POWER(C5,3)*C3/12</f>
        <v>6.075E-09</v>
      </c>
      <c r="G12" s="14">
        <f>B16-C5/2</f>
        <v>-0.01154267515923567</v>
      </c>
      <c r="H12" s="14">
        <f>POWER(G12,2)*D12</f>
        <v>4.7964005939389034E-09</v>
      </c>
      <c r="I12" s="15">
        <f>F12+H12</f>
        <v>1.0871400593938904E-08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0.00015072000000000002</v>
      </c>
      <c r="E13" s="17">
        <f>SUM(E10:E12)</f>
        <v>1.6514879999999999E-06</v>
      </c>
      <c r="F13" s="17"/>
      <c r="G13" s="17"/>
      <c r="H13" s="17"/>
      <c r="I13" s="18">
        <f>SUM(I10:I12)</f>
        <v>3.05209031133758E-08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0.010957324840764329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3.05209031133758E-08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0.03404267515923567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8.965483167998205E-07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597.698877866547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59.76988778665471</v>
      </c>
      <c r="C23" s="12"/>
      <c r="D23" s="13">
        <v>0.1</v>
      </c>
      <c r="E23" s="14">
        <f aca="true" t="shared" si="0" ref="E23:E47">8*$G$4*$B$19/D23</f>
        <v>7172.3865343985635</v>
      </c>
      <c r="F23" s="15">
        <f aca="true" t="shared" si="1" ref="F23:F47">E23/10</f>
        <v>717.2386534398563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3586.1932671992818</v>
      </c>
      <c r="F24" s="15">
        <f t="shared" si="1"/>
        <v>358.61932671992815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2390.795511466188</v>
      </c>
      <c r="F25" s="15">
        <f t="shared" si="1"/>
        <v>239.07955114661883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1793.0966335996409</v>
      </c>
      <c r="F26" s="15">
        <f t="shared" si="1"/>
        <v>179.30966335996408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1434.4773068797128</v>
      </c>
      <c r="F27" s="15">
        <f t="shared" si="1"/>
        <v>143.44773068797127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1195.397755733094</v>
      </c>
      <c r="F28" s="15">
        <f t="shared" si="1"/>
        <v>119.53977557330941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1024.6266477712236</v>
      </c>
      <c r="F29" s="15">
        <f t="shared" si="1"/>
        <v>102.46266477712236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896.5483167998204</v>
      </c>
      <c r="F30" s="15">
        <f t="shared" si="1"/>
        <v>89.65483167998204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796.931837155396</v>
      </c>
      <c r="F31" s="15">
        <f t="shared" si="1"/>
        <v>79.6931837155396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717.2386534398564</v>
      </c>
      <c r="F32" s="15">
        <f t="shared" si="1"/>
        <v>71.72386534398564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652.0351394907785</v>
      </c>
      <c r="F33" s="15">
        <f t="shared" si="1"/>
        <v>65.20351394907786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597.698877866547</v>
      </c>
      <c r="F34" s="15">
        <f t="shared" si="1"/>
        <v>59.76988778665471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551.7220411075818</v>
      </c>
      <c r="F35" s="15">
        <f t="shared" si="1"/>
        <v>55.17220411075819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512.3133238856118</v>
      </c>
      <c r="F36" s="15">
        <f t="shared" si="1"/>
        <v>51.23133238856118</v>
      </c>
    </row>
    <row r="37" spans="4:6" ht="15">
      <c r="D37" s="13">
        <v>1.5</v>
      </c>
      <c r="E37" s="14">
        <f t="shared" si="0"/>
        <v>478.1591022932376</v>
      </c>
      <c r="F37" s="15">
        <f t="shared" si="1"/>
        <v>47.81591022932376</v>
      </c>
    </row>
    <row r="38" spans="4:6" ht="15">
      <c r="D38" s="13">
        <v>1.6</v>
      </c>
      <c r="E38" s="14">
        <f t="shared" si="0"/>
        <v>448.2741583999102</v>
      </c>
      <c r="F38" s="15">
        <f t="shared" si="1"/>
        <v>44.82741583999102</v>
      </c>
    </row>
    <row r="39" spans="4:6" ht="15">
      <c r="D39" s="13">
        <v>1.7</v>
      </c>
      <c r="E39" s="14">
        <f t="shared" si="0"/>
        <v>421.9050902587391</v>
      </c>
      <c r="F39" s="15">
        <f t="shared" si="1"/>
        <v>42.19050902587391</v>
      </c>
    </row>
    <row r="40" spans="4:6" ht="15">
      <c r="D40" s="13">
        <v>1.8</v>
      </c>
      <c r="E40" s="14">
        <f t="shared" si="0"/>
        <v>398.465918577698</v>
      </c>
      <c r="F40" s="15">
        <f t="shared" si="1"/>
        <v>39.8465918577698</v>
      </c>
    </row>
    <row r="41" spans="4:6" ht="15">
      <c r="D41" s="13">
        <v>1.9</v>
      </c>
      <c r="E41" s="14">
        <f t="shared" si="0"/>
        <v>377.49402812624027</v>
      </c>
      <c r="F41" s="15">
        <f t="shared" si="1"/>
        <v>37.74940281262403</v>
      </c>
    </row>
    <row r="42" spans="4:6" ht="15">
      <c r="D42" s="13">
        <v>2</v>
      </c>
      <c r="E42" s="14">
        <f t="shared" si="0"/>
        <v>358.6193267199282</v>
      </c>
      <c r="F42" s="15">
        <f t="shared" si="1"/>
        <v>35.86193267199282</v>
      </c>
    </row>
    <row r="43" spans="4:6" ht="15">
      <c r="D43" s="13">
        <v>2.1</v>
      </c>
      <c r="E43" s="14">
        <f t="shared" si="0"/>
        <v>341.54221592374114</v>
      </c>
      <c r="F43" s="15">
        <f t="shared" si="1"/>
        <v>34.154221592374114</v>
      </c>
    </row>
    <row r="44" spans="4:6" ht="15">
      <c r="D44" s="13">
        <v>2.2</v>
      </c>
      <c r="E44" s="14">
        <f t="shared" si="0"/>
        <v>326.01756974538927</v>
      </c>
      <c r="F44" s="15">
        <f t="shared" si="1"/>
        <v>32.60175697453893</v>
      </c>
    </row>
    <row r="45" spans="4:6" ht="15">
      <c r="D45" s="13">
        <v>2.3</v>
      </c>
      <c r="E45" s="14">
        <f t="shared" si="0"/>
        <v>311.8428927999376</v>
      </c>
      <c r="F45" s="15">
        <f t="shared" si="1"/>
        <v>31.18428927999376</v>
      </c>
    </row>
    <row r="46" spans="4:6" ht="15">
      <c r="D46" s="13">
        <v>2.4</v>
      </c>
      <c r="E46" s="14">
        <f t="shared" si="0"/>
        <v>298.8494389332735</v>
      </c>
      <c r="F46" s="15">
        <f t="shared" si="1"/>
        <v>29.884943893327353</v>
      </c>
    </row>
    <row r="47" spans="4:6" ht="15.75">
      <c r="D47" s="16">
        <v>2.5</v>
      </c>
      <c r="E47" s="17">
        <f t="shared" si="0"/>
        <v>286.89546137594255</v>
      </c>
      <c r="F47" s="18">
        <f t="shared" si="1"/>
        <v>28.689546137594256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Борт60!B3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Борт60!B4</f>
        <v>100</v>
      </c>
      <c r="C4" s="5">
        <f>0.001*B4</f>
        <v>0.1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60</v>
      </c>
      <c r="C5" s="5">
        <f>0.001*B5</f>
        <v>0.06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0.03</v>
      </c>
      <c r="D10" s="14">
        <f>C5*C3</f>
        <v>4.8E-05</v>
      </c>
      <c r="E10" s="14">
        <f>D10*C10</f>
        <v>1.44E-06</v>
      </c>
      <c r="F10" s="14">
        <f>POWER(C5,3)*C3/12</f>
        <v>1.4399999999999998E-08</v>
      </c>
      <c r="G10" s="14">
        <f>B16-C5/2</f>
        <v>-0.013336263736263738</v>
      </c>
      <c r="H10" s="14">
        <f>POWER(G10,2)*D10</f>
        <v>8.537084661272796E-09</v>
      </c>
      <c r="I10" s="15">
        <f>F10+H10</f>
        <v>2.2937084661272794E-08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7.872E-05</v>
      </c>
      <c r="E11" s="14">
        <f>D11*C11</f>
        <v>3.1488000000000004E-08</v>
      </c>
      <c r="F11" s="14">
        <f>POWER(C3,3)*(C4-C3-C3)/12</f>
        <v>4.198400000000001E-12</v>
      </c>
      <c r="G11" s="14">
        <f>B16-C3/2</f>
        <v>0.01626373626373626</v>
      </c>
      <c r="H11" s="14">
        <f>POWER(G11,2)*D11</f>
        <v>2.082215771042144E-08</v>
      </c>
      <c r="I11" s="15">
        <f>F11+H11</f>
        <v>2.082635611042144E-08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0.03</v>
      </c>
      <c r="D12" s="14">
        <f>C5*C3</f>
        <v>4.8E-05</v>
      </c>
      <c r="E12" s="14">
        <f>D12*C12</f>
        <v>1.44E-06</v>
      </c>
      <c r="F12" s="14">
        <f>POWER(C5,3)*C3/12</f>
        <v>1.4399999999999998E-08</v>
      </c>
      <c r="G12" s="14">
        <f>B16-C5/2</f>
        <v>-0.013336263736263738</v>
      </c>
      <c r="H12" s="14">
        <f>POWER(G12,2)*D12</f>
        <v>8.537084661272796E-09</v>
      </c>
      <c r="I12" s="15">
        <f>F12+H12</f>
        <v>2.2937084661272794E-08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0.00017472</v>
      </c>
      <c r="E13" s="17">
        <f>SUM(E10:E12)</f>
        <v>2.9114879999999997E-06</v>
      </c>
      <c r="F13" s="17"/>
      <c r="G13" s="17"/>
      <c r="H13" s="17"/>
      <c r="I13" s="18">
        <f>SUM(I10:I12)</f>
        <v>6.670052543296704E-08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0.01666373626373626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6.670052543296704E-08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0.04333626373626374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1.5391388108327418E-06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1026.0925405551613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102.60925405551613</v>
      </c>
      <c r="C23" s="12"/>
      <c r="D23" s="13">
        <v>0.1</v>
      </c>
      <c r="E23" s="14">
        <f aca="true" t="shared" si="0" ref="E23:E47">8*$G$4*$B$19/D23</f>
        <v>12313.110486661935</v>
      </c>
      <c r="F23" s="15">
        <f aca="true" t="shared" si="1" ref="F23:F47">E23/10</f>
        <v>1231.3110486661935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6156.555243330968</v>
      </c>
      <c r="F24" s="15">
        <f t="shared" si="1"/>
        <v>615.6555243330968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4104.370162220645</v>
      </c>
      <c r="F25" s="15">
        <f t="shared" si="1"/>
        <v>410.4370162220645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3078.277621665484</v>
      </c>
      <c r="F26" s="15">
        <f t="shared" si="1"/>
        <v>307.8277621665484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2462.622097332387</v>
      </c>
      <c r="F27" s="15">
        <f t="shared" si="1"/>
        <v>246.2622097332387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2052.1850811103227</v>
      </c>
      <c r="F28" s="15">
        <f t="shared" si="1"/>
        <v>205.21850811103226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1759.015783808848</v>
      </c>
      <c r="F29" s="15">
        <f t="shared" si="1"/>
        <v>175.9015783808848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1539.138810832742</v>
      </c>
      <c r="F30" s="15">
        <f t="shared" si="1"/>
        <v>153.9138810832742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1368.1233874068816</v>
      </c>
      <c r="F31" s="15">
        <f t="shared" si="1"/>
        <v>136.81233874068818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1231.3110486661935</v>
      </c>
      <c r="F32" s="15">
        <f t="shared" si="1"/>
        <v>123.13110486661935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1119.3736806056304</v>
      </c>
      <c r="F33" s="15">
        <f t="shared" si="1"/>
        <v>111.93736806056305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1026.0925405551613</v>
      </c>
      <c r="F34" s="15">
        <f t="shared" si="1"/>
        <v>102.60925405551613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947.1623451278411</v>
      </c>
      <c r="F35" s="15">
        <f t="shared" si="1"/>
        <v>94.71623451278411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879.507891904424</v>
      </c>
      <c r="F36" s="15">
        <f t="shared" si="1"/>
        <v>87.9507891904424</v>
      </c>
    </row>
    <row r="37" spans="4:6" ht="15">
      <c r="D37" s="13">
        <v>1.5</v>
      </c>
      <c r="E37" s="14">
        <f t="shared" si="0"/>
        <v>820.874032444129</v>
      </c>
      <c r="F37" s="15">
        <f t="shared" si="1"/>
        <v>82.08740324441291</v>
      </c>
    </row>
    <row r="38" spans="4:6" ht="15">
      <c r="D38" s="13">
        <v>1.6</v>
      </c>
      <c r="E38" s="14">
        <f t="shared" si="0"/>
        <v>769.569405416371</v>
      </c>
      <c r="F38" s="15">
        <f t="shared" si="1"/>
        <v>76.9569405416371</v>
      </c>
    </row>
    <row r="39" spans="4:6" ht="15">
      <c r="D39" s="13">
        <v>1.7</v>
      </c>
      <c r="E39" s="14">
        <f t="shared" si="0"/>
        <v>724.3006168624668</v>
      </c>
      <c r="F39" s="15">
        <f t="shared" si="1"/>
        <v>72.43006168624667</v>
      </c>
    </row>
    <row r="40" spans="4:6" ht="15">
      <c r="D40" s="13">
        <v>1.8</v>
      </c>
      <c r="E40" s="14">
        <f t="shared" si="0"/>
        <v>684.0616937034408</v>
      </c>
      <c r="F40" s="15">
        <f t="shared" si="1"/>
        <v>68.40616937034409</v>
      </c>
    </row>
    <row r="41" spans="4:6" ht="15">
      <c r="D41" s="13">
        <v>1.9</v>
      </c>
      <c r="E41" s="14">
        <f t="shared" si="0"/>
        <v>648.0584466664177</v>
      </c>
      <c r="F41" s="15">
        <f t="shared" si="1"/>
        <v>64.80584466664178</v>
      </c>
    </row>
    <row r="42" spans="4:6" ht="15">
      <c r="D42" s="13">
        <v>2</v>
      </c>
      <c r="E42" s="14">
        <f t="shared" si="0"/>
        <v>615.6555243330968</v>
      </c>
      <c r="F42" s="15">
        <f t="shared" si="1"/>
        <v>61.565552433309676</v>
      </c>
    </row>
    <row r="43" spans="4:6" ht="15">
      <c r="D43" s="13">
        <v>2.1</v>
      </c>
      <c r="E43" s="14">
        <f t="shared" si="0"/>
        <v>586.3385946029492</v>
      </c>
      <c r="F43" s="15">
        <f t="shared" si="1"/>
        <v>58.63385946029492</v>
      </c>
    </row>
    <row r="44" spans="4:6" ht="15">
      <c r="D44" s="13">
        <v>2.2</v>
      </c>
      <c r="E44" s="14">
        <f t="shared" si="0"/>
        <v>559.6868403028152</v>
      </c>
      <c r="F44" s="15">
        <f t="shared" si="1"/>
        <v>55.96868403028152</v>
      </c>
    </row>
    <row r="45" spans="4:6" ht="15">
      <c r="D45" s="13">
        <v>2.3</v>
      </c>
      <c r="E45" s="14">
        <f t="shared" si="0"/>
        <v>535.3526298548668</v>
      </c>
      <c r="F45" s="15">
        <f t="shared" si="1"/>
        <v>53.53526298548668</v>
      </c>
    </row>
    <row r="46" spans="4:6" ht="15">
      <c r="D46" s="13">
        <v>2.4</v>
      </c>
      <c r="E46" s="14">
        <f t="shared" si="0"/>
        <v>513.0462702775807</v>
      </c>
      <c r="F46" s="15">
        <f t="shared" si="1"/>
        <v>51.304627027758066</v>
      </c>
    </row>
    <row r="47" spans="4:6" ht="15.75">
      <c r="D47" s="16">
        <v>2.5</v>
      </c>
      <c r="E47" s="17">
        <f t="shared" si="0"/>
        <v>492.5244194664774</v>
      </c>
      <c r="F47" s="18">
        <f t="shared" si="1"/>
        <v>49.25244194664774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Борт80!B3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Борт80!B4</f>
        <v>200</v>
      </c>
      <c r="C4" s="5">
        <f>0.001*B4</f>
        <v>0.2</v>
      </c>
      <c r="D4" s="7"/>
      <c r="E4" s="1" t="s">
        <v>4</v>
      </c>
      <c r="G4" s="1">
        <f>G3/Борт80!B8</f>
        <v>62500000</v>
      </c>
    </row>
    <row r="5" spans="1:3" ht="18.75">
      <c r="A5" s="4" t="s">
        <v>5</v>
      </c>
      <c r="B5" s="4">
        <v>80</v>
      </c>
      <c r="C5" s="5">
        <f>0.001*B5</f>
        <v>0.08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0.04</v>
      </c>
      <c r="D10" s="14">
        <f>C5*C3</f>
        <v>6.400000000000001E-05</v>
      </c>
      <c r="E10" s="14">
        <f>D10*C10</f>
        <v>2.5600000000000005E-06</v>
      </c>
      <c r="F10" s="14">
        <f>POWER(C5,3)*C3/12</f>
        <v>3.413333333333334E-08</v>
      </c>
      <c r="G10" s="14">
        <f>B16-C5/2</f>
        <v>-0.021921428571428574</v>
      </c>
      <c r="H10" s="14">
        <f>POWER(G10,2)*D10</f>
        <v>3.075513795918369E-08</v>
      </c>
      <c r="I10" s="15">
        <f>F10+H10</f>
        <v>6.488847129251704E-08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0.017678571428571425</v>
      </c>
      <c r="H11" s="14">
        <f>POWER(G11,2)*D11</f>
        <v>4.9605061224489787E-08</v>
      </c>
      <c r="I11" s="15">
        <f>F11+H11</f>
        <v>4.9613526291156456E-08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0.04</v>
      </c>
      <c r="D12" s="14">
        <f>C5*C3</f>
        <v>6.400000000000001E-05</v>
      </c>
      <c r="E12" s="14">
        <f>D12*C12</f>
        <v>2.5600000000000005E-06</v>
      </c>
      <c r="F12" s="14">
        <f>POWER(C5,3)*C3/12</f>
        <v>3.413333333333334E-08</v>
      </c>
      <c r="G12" s="14">
        <f>B16-C5/2</f>
        <v>-0.021921428571428574</v>
      </c>
      <c r="H12" s="14">
        <f>POWER(G12,2)*D12</f>
        <v>3.075513795918369E-08</v>
      </c>
      <c r="I12" s="15">
        <f>F12+H12</f>
        <v>6.488847129251704E-08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0.0002867200000000001</v>
      </c>
      <c r="E13" s="17">
        <f>SUM(E10:E12)</f>
        <v>5.183488000000001E-06</v>
      </c>
      <c r="F13" s="17"/>
      <c r="G13" s="17"/>
      <c r="H13" s="17"/>
      <c r="I13" s="18">
        <f>SUM(I10:I12)</f>
        <v>1.7939046887619054E-07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0.018078571428571426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1.7939046887619054E-07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0.06192142857142857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2.89706605636944E-06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1207.1108568206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120.71108568206</v>
      </c>
      <c r="C23" s="12"/>
      <c r="D23" s="13">
        <v>0.1</v>
      </c>
      <c r="E23" s="14">
        <f aca="true" t="shared" si="0" ref="E23:E47">8*$G$4*$B$19/D23</f>
        <v>14485.3302818472</v>
      </c>
      <c r="F23" s="15">
        <f aca="true" t="shared" si="1" ref="F23:F47">E23/10</f>
        <v>1448.53302818472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7242.6651409236</v>
      </c>
      <c r="F24" s="15">
        <f t="shared" si="1"/>
        <v>724.26651409236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4828.4434272824</v>
      </c>
      <c r="F25" s="15">
        <f t="shared" si="1"/>
        <v>482.84434272824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3621.3325704618</v>
      </c>
      <c r="F26" s="15">
        <f t="shared" si="1"/>
        <v>362.13325704618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2897.06605636944</v>
      </c>
      <c r="F27" s="15">
        <f t="shared" si="1"/>
        <v>289.706605636944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2414.2217136412</v>
      </c>
      <c r="F28" s="15">
        <f t="shared" si="1"/>
        <v>241.42217136412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2069.332897406743</v>
      </c>
      <c r="F29" s="15">
        <f t="shared" si="1"/>
        <v>206.9332897406743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1810.6662852309</v>
      </c>
      <c r="F30" s="15">
        <f t="shared" si="1"/>
        <v>181.06662852309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1609.4811424274667</v>
      </c>
      <c r="F31" s="15">
        <f t="shared" si="1"/>
        <v>160.94811424274667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1448.53302818472</v>
      </c>
      <c r="F32" s="15">
        <f t="shared" si="1"/>
        <v>144.853302818472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1316.8482074406545</v>
      </c>
      <c r="F33" s="15">
        <f t="shared" si="1"/>
        <v>131.68482074406546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1207.1108568206</v>
      </c>
      <c r="F34" s="15">
        <f t="shared" si="1"/>
        <v>120.71108568206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1114.2561755267077</v>
      </c>
      <c r="F35" s="15">
        <f t="shared" si="1"/>
        <v>111.42561755267077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1034.6664487033715</v>
      </c>
      <c r="F36" s="15">
        <f t="shared" si="1"/>
        <v>103.46664487033715</v>
      </c>
    </row>
    <row r="37" spans="4:6" ht="15">
      <c r="D37" s="13">
        <v>1.5</v>
      </c>
      <c r="E37" s="14">
        <f t="shared" si="0"/>
        <v>965.68868545648</v>
      </c>
      <c r="F37" s="15">
        <f t="shared" si="1"/>
        <v>96.568868545648</v>
      </c>
    </row>
    <row r="38" spans="4:6" ht="15">
      <c r="D38" s="13">
        <v>1.6</v>
      </c>
      <c r="E38" s="14">
        <f t="shared" si="0"/>
        <v>905.33314261545</v>
      </c>
      <c r="F38" s="15">
        <f t="shared" si="1"/>
        <v>90.533314261545</v>
      </c>
    </row>
    <row r="39" spans="4:6" ht="15">
      <c r="D39" s="13">
        <v>1.7</v>
      </c>
      <c r="E39" s="14">
        <f t="shared" si="0"/>
        <v>852.0782518733647</v>
      </c>
      <c r="F39" s="15">
        <f t="shared" si="1"/>
        <v>85.20782518733647</v>
      </c>
    </row>
    <row r="40" spans="4:6" ht="15">
      <c r="D40" s="13">
        <v>1.8</v>
      </c>
      <c r="E40" s="14">
        <f t="shared" si="0"/>
        <v>804.7405712137333</v>
      </c>
      <c r="F40" s="15">
        <f t="shared" si="1"/>
        <v>80.47405712137333</v>
      </c>
    </row>
    <row r="41" spans="4:6" ht="15">
      <c r="D41" s="13">
        <v>1.9</v>
      </c>
      <c r="E41" s="14">
        <f t="shared" si="0"/>
        <v>762.3858043077474</v>
      </c>
      <c r="F41" s="15">
        <f t="shared" si="1"/>
        <v>76.23858043077475</v>
      </c>
    </row>
    <row r="42" spans="4:6" ht="15">
      <c r="D42" s="13">
        <v>2</v>
      </c>
      <c r="E42" s="14">
        <f t="shared" si="0"/>
        <v>724.26651409236</v>
      </c>
      <c r="F42" s="15">
        <f t="shared" si="1"/>
        <v>72.426651409236</v>
      </c>
    </row>
    <row r="43" spans="4:6" ht="15">
      <c r="D43" s="13">
        <v>2.1</v>
      </c>
      <c r="E43" s="14">
        <f t="shared" si="0"/>
        <v>689.7776324689142</v>
      </c>
      <c r="F43" s="15">
        <f t="shared" si="1"/>
        <v>68.97776324689143</v>
      </c>
    </row>
    <row r="44" spans="4:6" ht="15">
      <c r="D44" s="13">
        <v>2.2</v>
      </c>
      <c r="E44" s="14">
        <f t="shared" si="0"/>
        <v>658.4241037203273</v>
      </c>
      <c r="F44" s="15">
        <f t="shared" si="1"/>
        <v>65.84241037203273</v>
      </c>
    </row>
    <row r="45" spans="4:6" ht="15">
      <c r="D45" s="13">
        <v>2.3</v>
      </c>
      <c r="E45" s="14">
        <f t="shared" si="0"/>
        <v>629.7969687759653</v>
      </c>
      <c r="F45" s="15">
        <f t="shared" si="1"/>
        <v>62.97969687759653</v>
      </c>
    </row>
    <row r="46" spans="4:6" ht="15">
      <c r="D46" s="13">
        <v>2.4</v>
      </c>
      <c r="E46" s="14">
        <f t="shared" si="0"/>
        <v>603.5554284103</v>
      </c>
      <c r="F46" s="15">
        <f t="shared" si="1"/>
        <v>60.35554284103</v>
      </c>
    </row>
    <row r="47" spans="4:6" ht="15.75">
      <c r="D47" s="16">
        <v>2.5</v>
      </c>
      <c r="E47" s="17">
        <f t="shared" si="0"/>
        <v>579.413211273888</v>
      </c>
      <c r="F47" s="18">
        <f t="shared" si="1"/>
        <v>57.941321127388804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Борт100!B3</f>
        <v>0.8</v>
      </c>
      <c r="C3" s="5">
        <f>0.001*B3</f>
        <v>0.0008</v>
      </c>
      <c r="E3" s="6" t="s">
        <v>2</v>
      </c>
      <c r="F3" s="1">
        <f>Борт100!B7</f>
        <v>300</v>
      </c>
      <c r="G3" s="1">
        <f>F3*1000000</f>
        <v>300000000</v>
      </c>
    </row>
    <row r="4" spans="1:7" ht="18.75">
      <c r="A4" s="4" t="s">
        <v>3</v>
      </c>
      <c r="B4" s="4">
        <f>Борт100!B4</f>
        <v>200</v>
      </c>
      <c r="C4" s="5">
        <f>0.001*B4</f>
        <v>0.2</v>
      </c>
      <c r="D4" s="7"/>
      <c r="E4" s="1" t="s">
        <v>4</v>
      </c>
      <c r="G4" s="1">
        <f>G3/Борт100!B8</f>
        <v>42857142.85714286</v>
      </c>
    </row>
    <row r="5" spans="1:3" ht="18.75">
      <c r="A5" s="4" t="s">
        <v>5</v>
      </c>
      <c r="B5" s="4">
        <v>100</v>
      </c>
      <c r="C5" s="5">
        <f>0.001*B5</f>
        <v>0.1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0.05</v>
      </c>
      <c r="D10" s="14">
        <f>C5*C3</f>
        <v>8E-05</v>
      </c>
      <c r="E10" s="14">
        <f>D10*C10</f>
        <v>4.000000000000001E-06</v>
      </c>
      <c r="F10" s="14">
        <f>POWER(C5,3)*C3/12</f>
        <v>6.666666666666668E-08</v>
      </c>
      <c r="G10" s="14">
        <f>B16-C5/2</f>
        <v>-0.0247004016064257</v>
      </c>
      <c r="H10" s="14">
        <f>POWER(G10,2)*D10</f>
        <v>4.88087871614974E-08</v>
      </c>
      <c r="I10" s="15">
        <f>F10+H10</f>
        <v>1.1547545382816408E-07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0.0248995983935743</v>
      </c>
      <c r="H11" s="14">
        <f>POWER(G11,2)*D11</f>
        <v>9.840481282559962E-08</v>
      </c>
      <c r="I11" s="15">
        <f>F11+H11</f>
        <v>9.841327789226629E-08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0.05</v>
      </c>
      <c r="D12" s="14">
        <f>C5*C3</f>
        <v>8E-05</v>
      </c>
      <c r="E12" s="14">
        <f>D12*C12</f>
        <v>4.000000000000001E-06</v>
      </c>
      <c r="F12" s="14">
        <f>POWER(C5,3)*C3/12</f>
        <v>6.666666666666668E-08</v>
      </c>
      <c r="G12" s="14">
        <f>B16-C5/2</f>
        <v>-0.0247004016064257</v>
      </c>
      <c r="H12" s="14">
        <f>POWER(G12,2)*D12</f>
        <v>4.88087871614974E-08</v>
      </c>
      <c r="I12" s="15">
        <f>F12+H12</f>
        <v>1.1547545382816408E-07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0.00031872000000000004</v>
      </c>
      <c r="E13" s="17">
        <f>SUM(E10:E12)</f>
        <v>8.063488000000002E-06</v>
      </c>
      <c r="F13" s="17"/>
      <c r="G13" s="17"/>
      <c r="H13" s="17"/>
      <c r="I13" s="18">
        <f>SUM(I10:I12)</f>
        <v>3.2936418554859446E-07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0.0252995983935743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3.2936418554859446E-07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0.0747004016064257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4.409135405776221E-06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1259.7529730789204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125.97529730789203</v>
      </c>
      <c r="C23" s="12"/>
      <c r="D23" s="13">
        <v>0.1</v>
      </c>
      <c r="E23" s="14">
        <f aca="true" t="shared" si="0" ref="E23:E47">8*$G$4*$B$19/D23</f>
        <v>15117.035676947044</v>
      </c>
      <c r="F23" s="15">
        <f aca="true" t="shared" si="1" ref="F23:F47">E23/10</f>
        <v>1511.7035676947044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7558.517838473522</v>
      </c>
      <c r="F24" s="15">
        <f t="shared" si="1"/>
        <v>755.8517838473522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5039.0118923156815</v>
      </c>
      <c r="F25" s="15">
        <f t="shared" si="1"/>
        <v>503.90118923156814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3779.258919236761</v>
      </c>
      <c r="F26" s="15">
        <f t="shared" si="1"/>
        <v>377.9258919236761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3023.4071353894087</v>
      </c>
      <c r="F27" s="15">
        <f t="shared" si="1"/>
        <v>302.34071353894086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2519.5059461578408</v>
      </c>
      <c r="F28" s="15">
        <f t="shared" si="1"/>
        <v>251.95059461578407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2159.5765252781493</v>
      </c>
      <c r="F29" s="15">
        <f t="shared" si="1"/>
        <v>215.95765252781493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1889.6294596183805</v>
      </c>
      <c r="F30" s="15">
        <f t="shared" si="1"/>
        <v>188.96294596183805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1679.6706307718937</v>
      </c>
      <c r="F31" s="15">
        <f t="shared" si="1"/>
        <v>167.96706307718938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1511.7035676947044</v>
      </c>
      <c r="F32" s="15">
        <f t="shared" si="1"/>
        <v>151.17035676947043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1374.2759706315494</v>
      </c>
      <c r="F33" s="15">
        <f t="shared" si="1"/>
        <v>137.42759706315493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1259.7529730789204</v>
      </c>
      <c r="F34" s="15">
        <f t="shared" si="1"/>
        <v>125.97529730789203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1162.8488982266956</v>
      </c>
      <c r="F35" s="15">
        <f t="shared" si="1"/>
        <v>116.28488982266956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1079.7882626390747</v>
      </c>
      <c r="F36" s="15">
        <f t="shared" si="1"/>
        <v>107.97882626390746</v>
      </c>
    </row>
    <row r="37" spans="4:6" ht="15">
      <c r="D37" s="13">
        <v>1.5</v>
      </c>
      <c r="E37" s="14">
        <f t="shared" si="0"/>
        <v>1007.8023784631363</v>
      </c>
      <c r="F37" s="15">
        <f t="shared" si="1"/>
        <v>100.78023784631363</v>
      </c>
    </row>
    <row r="38" spans="4:6" ht="15">
      <c r="D38" s="13">
        <v>1.6</v>
      </c>
      <c r="E38" s="14">
        <f t="shared" si="0"/>
        <v>944.8147298091902</v>
      </c>
      <c r="F38" s="15">
        <f t="shared" si="1"/>
        <v>94.48147298091902</v>
      </c>
    </row>
    <row r="39" spans="4:6" ht="15">
      <c r="D39" s="13">
        <v>1.7</v>
      </c>
      <c r="E39" s="14">
        <f t="shared" si="0"/>
        <v>889.2373927615909</v>
      </c>
      <c r="F39" s="15">
        <f t="shared" si="1"/>
        <v>88.92373927615908</v>
      </c>
    </row>
    <row r="40" spans="4:6" ht="15">
      <c r="D40" s="13">
        <v>1.8</v>
      </c>
      <c r="E40" s="14">
        <f t="shared" si="0"/>
        <v>839.8353153859468</v>
      </c>
      <c r="F40" s="15">
        <f t="shared" si="1"/>
        <v>83.98353153859469</v>
      </c>
    </row>
    <row r="41" spans="4:6" ht="15">
      <c r="D41" s="13">
        <v>1.9</v>
      </c>
      <c r="E41" s="14">
        <f t="shared" si="0"/>
        <v>795.6334566814234</v>
      </c>
      <c r="F41" s="15">
        <f t="shared" si="1"/>
        <v>79.56334566814233</v>
      </c>
    </row>
    <row r="42" spans="4:6" ht="15">
      <c r="D42" s="13">
        <v>2</v>
      </c>
      <c r="E42" s="14">
        <f t="shared" si="0"/>
        <v>755.8517838473522</v>
      </c>
      <c r="F42" s="15">
        <f t="shared" si="1"/>
        <v>75.58517838473522</v>
      </c>
    </row>
    <row r="43" spans="4:6" ht="15">
      <c r="D43" s="13">
        <v>2.1</v>
      </c>
      <c r="E43" s="14">
        <f t="shared" si="0"/>
        <v>719.858841759383</v>
      </c>
      <c r="F43" s="15">
        <f t="shared" si="1"/>
        <v>71.98588417593831</v>
      </c>
    </row>
    <row r="44" spans="4:6" ht="15">
      <c r="D44" s="13">
        <v>2.2</v>
      </c>
      <c r="E44" s="14">
        <f t="shared" si="0"/>
        <v>687.1379853157747</v>
      </c>
      <c r="F44" s="15">
        <f t="shared" si="1"/>
        <v>68.71379853157747</v>
      </c>
    </row>
    <row r="45" spans="4:6" ht="15">
      <c r="D45" s="13">
        <v>2.3</v>
      </c>
      <c r="E45" s="14">
        <f t="shared" si="0"/>
        <v>657.2624207368281</v>
      </c>
      <c r="F45" s="15">
        <f t="shared" si="1"/>
        <v>65.72624207368281</v>
      </c>
    </row>
    <row r="46" spans="4:6" ht="15">
      <c r="D46" s="13">
        <v>2.4</v>
      </c>
      <c r="E46" s="14">
        <f t="shared" si="0"/>
        <v>629.8764865394602</v>
      </c>
      <c r="F46" s="15">
        <f t="shared" si="1"/>
        <v>62.98764865394602</v>
      </c>
    </row>
    <row r="47" spans="4:6" ht="15.75">
      <c r="D47" s="16">
        <v>2.5</v>
      </c>
      <c r="E47" s="17">
        <f t="shared" si="0"/>
        <v>604.6814270778817</v>
      </c>
      <c r="F47" s="18">
        <f t="shared" si="1"/>
        <v>60.468142707788175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Борт150!B3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Борт150!B4</f>
        <v>200</v>
      </c>
      <c r="C4" s="5">
        <f>0.001*B4</f>
        <v>0.2</v>
      </c>
      <c r="D4" s="7"/>
      <c r="E4" s="1" t="s">
        <v>4</v>
      </c>
      <c r="G4" s="1">
        <f>G3/Борт150!B8</f>
        <v>23076923.076923076</v>
      </c>
    </row>
    <row r="5" spans="1:3" ht="18.75">
      <c r="A5" s="4" t="s">
        <v>5</v>
      </c>
      <c r="B5" s="4">
        <v>150</v>
      </c>
      <c r="C5" s="5">
        <f>0.001*B5</f>
        <v>0.15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0.075</v>
      </c>
      <c r="D10" s="14">
        <f>C5*C3</f>
        <v>0.00012</v>
      </c>
      <c r="E10" s="14">
        <f>D10*C10</f>
        <v>9E-06</v>
      </c>
      <c r="F10" s="14">
        <f>POWER(C5,3)*C3/12</f>
        <v>2.2499999999999996E-07</v>
      </c>
      <c r="G10" s="14">
        <f>B16-C5/2</f>
        <v>-0.029696308186195827</v>
      </c>
      <c r="H10" s="14">
        <f>POWER(G10,2)*D10</f>
        <v>1.0582448638674256E-07</v>
      </c>
      <c r="I10" s="15">
        <f>F10+H10</f>
        <v>3.308244863867425E-07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0.04490369181380417</v>
      </c>
      <c r="H11" s="14">
        <f>POWER(G11,2)*D11</f>
        <v>3.20033728992165E-07</v>
      </c>
      <c r="I11" s="15">
        <f>F11+H11</f>
        <v>3.200421940588317E-07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0.075</v>
      </c>
      <c r="D12" s="14">
        <f>C5*C3</f>
        <v>0.00012</v>
      </c>
      <c r="E12" s="14">
        <f>D12*C12</f>
        <v>9E-06</v>
      </c>
      <c r="F12" s="14">
        <f>POWER(C5,3)*C3/12</f>
        <v>2.2499999999999996E-07</v>
      </c>
      <c r="G12" s="14">
        <f>B16-C5/2</f>
        <v>-0.029696308186195827</v>
      </c>
      <c r="H12" s="14">
        <f>POWER(G12,2)*D12</f>
        <v>1.0582448638674256E-07</v>
      </c>
      <c r="I12" s="15">
        <f>F12+H12</f>
        <v>3.308244863867425E-07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0.00039872000000000003</v>
      </c>
      <c r="E13" s="17">
        <f>SUM(E10:E12)</f>
        <v>1.8063488E-05</v>
      </c>
      <c r="F13" s="17"/>
      <c r="G13" s="17"/>
      <c r="H13" s="17"/>
      <c r="I13" s="18">
        <f>SUM(I10:I12)</f>
        <v>9.816911668323168E-07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0.04530369181380417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9.816911668323168E-07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0.10469630818619582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9.376559535284096E-06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1442.5476208129378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144.2547620812938</v>
      </c>
      <c r="C23" s="12"/>
      <c r="D23" s="13">
        <v>0.1</v>
      </c>
      <c r="E23" s="14">
        <f aca="true" t="shared" si="0" ref="E23:E47">8*$G$4*$B$19/D23</f>
        <v>17310.57144975525</v>
      </c>
      <c r="F23" s="15">
        <f aca="true" t="shared" si="1" ref="F23:F47">E23/10</f>
        <v>1731.057144975525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8655.285724877625</v>
      </c>
      <c r="F24" s="15">
        <f t="shared" si="1"/>
        <v>865.5285724877625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5770.190483251751</v>
      </c>
      <c r="F25" s="15">
        <f t="shared" si="1"/>
        <v>577.0190483251752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4327.642862438813</v>
      </c>
      <c r="F26" s="15">
        <f t="shared" si="1"/>
        <v>432.76428624388126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3462.1142899510505</v>
      </c>
      <c r="F27" s="15">
        <f t="shared" si="1"/>
        <v>346.21142899510505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2885.0952416258756</v>
      </c>
      <c r="F28" s="15">
        <f t="shared" si="1"/>
        <v>288.5095241625876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2472.9387785364647</v>
      </c>
      <c r="F29" s="15">
        <f t="shared" si="1"/>
        <v>247.29387785364648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2163.8214312194063</v>
      </c>
      <c r="F30" s="15">
        <f t="shared" si="1"/>
        <v>216.38214312194063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1923.3968277505835</v>
      </c>
      <c r="F31" s="15">
        <f t="shared" si="1"/>
        <v>192.33968277505835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1731.0571449755253</v>
      </c>
      <c r="F32" s="15">
        <f t="shared" si="1"/>
        <v>173.10571449755253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1573.6883136141137</v>
      </c>
      <c r="F33" s="15">
        <f t="shared" si="1"/>
        <v>157.36883136141137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1442.5476208129378</v>
      </c>
      <c r="F34" s="15">
        <f t="shared" si="1"/>
        <v>144.2547620812938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1331.5824192119424</v>
      </c>
      <c r="F35" s="15">
        <f t="shared" si="1"/>
        <v>133.15824192119425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1236.4693892682324</v>
      </c>
      <c r="F36" s="15">
        <f t="shared" si="1"/>
        <v>123.64693892682324</v>
      </c>
    </row>
    <row r="37" spans="4:6" ht="15">
      <c r="D37" s="13">
        <v>1.5</v>
      </c>
      <c r="E37" s="14">
        <f t="shared" si="0"/>
        <v>1154.03809665035</v>
      </c>
      <c r="F37" s="15">
        <f t="shared" si="1"/>
        <v>115.40380966503501</v>
      </c>
    </row>
    <row r="38" spans="4:6" ht="15">
      <c r="D38" s="13">
        <v>1.6</v>
      </c>
      <c r="E38" s="14">
        <f t="shared" si="0"/>
        <v>1081.9107156097032</v>
      </c>
      <c r="F38" s="15">
        <f t="shared" si="1"/>
        <v>108.19107156097031</v>
      </c>
    </row>
    <row r="39" spans="4:6" ht="15">
      <c r="D39" s="13">
        <v>1.7</v>
      </c>
      <c r="E39" s="14">
        <f t="shared" si="0"/>
        <v>1018.2689088091325</v>
      </c>
      <c r="F39" s="15">
        <f t="shared" si="1"/>
        <v>101.82689088091325</v>
      </c>
    </row>
    <row r="40" spans="4:6" ht="15">
      <c r="D40" s="13">
        <v>1.8</v>
      </c>
      <c r="E40" s="14">
        <f t="shared" si="0"/>
        <v>961.6984138752917</v>
      </c>
      <c r="F40" s="15">
        <f t="shared" si="1"/>
        <v>96.16984138752917</v>
      </c>
    </row>
    <row r="41" spans="4:6" ht="15">
      <c r="D41" s="13">
        <v>1.9</v>
      </c>
      <c r="E41" s="14">
        <f t="shared" si="0"/>
        <v>911.0827078818554</v>
      </c>
      <c r="F41" s="15">
        <f t="shared" si="1"/>
        <v>91.10827078818554</v>
      </c>
    </row>
    <row r="42" spans="4:6" ht="15">
      <c r="D42" s="13">
        <v>2</v>
      </c>
      <c r="E42" s="14">
        <f t="shared" si="0"/>
        <v>865.5285724877626</v>
      </c>
      <c r="F42" s="15">
        <f t="shared" si="1"/>
        <v>86.55285724877626</v>
      </c>
    </row>
    <row r="43" spans="4:6" ht="15">
      <c r="D43" s="13">
        <v>2.1</v>
      </c>
      <c r="E43" s="14">
        <f t="shared" si="0"/>
        <v>824.3129261788215</v>
      </c>
      <c r="F43" s="15">
        <f t="shared" si="1"/>
        <v>82.43129261788215</v>
      </c>
    </row>
    <row r="44" spans="4:6" ht="15">
      <c r="D44" s="13">
        <v>2.2</v>
      </c>
      <c r="E44" s="14">
        <f t="shared" si="0"/>
        <v>786.8441568070568</v>
      </c>
      <c r="F44" s="15">
        <f t="shared" si="1"/>
        <v>78.68441568070568</v>
      </c>
    </row>
    <row r="45" spans="4:6" ht="15">
      <c r="D45" s="13">
        <v>2.3</v>
      </c>
      <c r="E45" s="14">
        <f t="shared" si="0"/>
        <v>752.6335412937067</v>
      </c>
      <c r="F45" s="15">
        <f t="shared" si="1"/>
        <v>75.26335412937067</v>
      </c>
    </row>
    <row r="46" spans="4:6" ht="15">
      <c r="D46" s="13">
        <v>2.4</v>
      </c>
      <c r="E46" s="14">
        <f t="shared" si="0"/>
        <v>721.2738104064689</v>
      </c>
      <c r="F46" s="15">
        <f t="shared" si="1"/>
        <v>72.1273810406469</v>
      </c>
    </row>
    <row r="47" spans="4:6" ht="15.75">
      <c r="D47" s="16">
        <v>2.5</v>
      </c>
      <c r="E47" s="17">
        <f t="shared" si="0"/>
        <v>692.4228579902101</v>
      </c>
      <c r="F47" s="18">
        <f t="shared" si="1"/>
        <v>69.242285799021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Борт200!B3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Борт200!B4</f>
        <v>200</v>
      </c>
      <c r="C4" s="5">
        <f>0.001*B4</f>
        <v>0.2</v>
      </c>
      <c r="D4" s="7"/>
      <c r="E4" s="1" t="s">
        <v>4</v>
      </c>
      <c r="G4" s="1">
        <f>G3/Борт200!B8</f>
        <v>15000000</v>
      </c>
    </row>
    <row r="5" spans="1:3" ht="18.75">
      <c r="A5" s="4" t="s">
        <v>5</v>
      </c>
      <c r="B5" s="4">
        <v>200</v>
      </c>
      <c r="C5" s="5">
        <f>0.001*B5</f>
        <v>0.2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0.1</v>
      </c>
      <c r="D10" s="14">
        <f>C5*C3</f>
        <v>0.00016</v>
      </c>
      <c r="E10" s="14">
        <f>D10*C10</f>
        <v>1.6000000000000003E-05</v>
      </c>
      <c r="F10" s="14">
        <f>POWER(C5,3)*C3/12</f>
        <v>5.333333333333335E-07</v>
      </c>
      <c r="G10" s="14">
        <f>B16-C5/2</f>
        <v>-0.033022459893048126</v>
      </c>
      <c r="H10" s="14">
        <f>POWER(G10,2)*D10</f>
        <v>1.7447725718207554E-07</v>
      </c>
      <c r="I10" s="15">
        <f>F10+H10</f>
        <v>7.07810590515409E-07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0.06657754010695188</v>
      </c>
      <c r="H11" s="14">
        <f>POWER(G11,2)*D11</f>
        <v>7.035373273470792E-07</v>
      </c>
      <c r="I11" s="15">
        <f>F11+H11</f>
        <v>7.035457924137458E-07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0.1</v>
      </c>
      <c r="D12" s="14">
        <f>C5*C3</f>
        <v>0.00016</v>
      </c>
      <c r="E12" s="14">
        <f>D12*C12</f>
        <v>1.6000000000000003E-05</v>
      </c>
      <c r="F12" s="14">
        <f>POWER(C5,3)*C3/12</f>
        <v>5.333333333333335E-07</v>
      </c>
      <c r="G12" s="14">
        <f>B16-C5/2</f>
        <v>-0.033022459893048126</v>
      </c>
      <c r="H12" s="14">
        <f>POWER(G12,2)*D12</f>
        <v>1.7447725718207554E-07</v>
      </c>
      <c r="I12" s="15">
        <f>F12+H12</f>
        <v>7.07810590515409E-07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0.0004787200000000001</v>
      </c>
      <c r="E13" s="17">
        <f>SUM(E10:E12)</f>
        <v>3.206348800000001E-05</v>
      </c>
      <c r="F13" s="17"/>
      <c r="G13" s="17"/>
      <c r="H13" s="17"/>
      <c r="I13" s="18">
        <f>SUM(I10:I12)</f>
        <v>2.119166973444564E-06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0.06697754010695188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2.119166973444564E-06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0.13302245989304812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1.5930895994168228E-05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1593.089599416823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159.3089599416823</v>
      </c>
      <c r="C23" s="12"/>
      <c r="D23" s="13">
        <v>0.1</v>
      </c>
      <c r="E23" s="14">
        <f aca="true" t="shared" si="0" ref="E23:E47">8*$G$4*$B$19/D23</f>
        <v>19117.075193001874</v>
      </c>
      <c r="F23" s="15">
        <f aca="true" t="shared" si="1" ref="F23:F47">E23/10</f>
        <v>1911.7075193001874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9558.537596500937</v>
      </c>
      <c r="F24" s="15">
        <f t="shared" si="1"/>
        <v>955.8537596500937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6372.358397667292</v>
      </c>
      <c r="F25" s="15">
        <f t="shared" si="1"/>
        <v>637.2358397667292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4779.2687982504685</v>
      </c>
      <c r="F26" s="15">
        <f t="shared" si="1"/>
        <v>477.92687982504685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3823.415038600375</v>
      </c>
      <c r="F27" s="15">
        <f t="shared" si="1"/>
        <v>382.3415038600375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3186.179198833646</v>
      </c>
      <c r="F28" s="15">
        <f t="shared" si="1"/>
        <v>318.6179198833646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2731.0107418574107</v>
      </c>
      <c r="F29" s="15">
        <f t="shared" si="1"/>
        <v>273.1010741857411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2389.6343991252343</v>
      </c>
      <c r="F30" s="15">
        <f t="shared" si="1"/>
        <v>238.96343991252343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2124.1194658890972</v>
      </c>
      <c r="F31" s="15">
        <f t="shared" si="1"/>
        <v>212.41194658890973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1911.7075193001874</v>
      </c>
      <c r="F32" s="15">
        <f t="shared" si="1"/>
        <v>191.17075193001875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1737.9159266365339</v>
      </c>
      <c r="F33" s="15">
        <f t="shared" si="1"/>
        <v>173.79159266365338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1593.089599416823</v>
      </c>
      <c r="F34" s="15">
        <f t="shared" si="1"/>
        <v>159.3089599416823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1470.5442456155288</v>
      </c>
      <c r="F35" s="15">
        <f t="shared" si="1"/>
        <v>147.05442456155288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1365.5053709287054</v>
      </c>
      <c r="F36" s="15">
        <f t="shared" si="1"/>
        <v>136.55053709287054</v>
      </c>
    </row>
    <row r="37" spans="4:6" ht="15">
      <c r="D37" s="13">
        <v>1.5</v>
      </c>
      <c r="E37" s="14">
        <f t="shared" si="0"/>
        <v>1274.4716795334582</v>
      </c>
      <c r="F37" s="15">
        <f t="shared" si="1"/>
        <v>127.44716795334583</v>
      </c>
    </row>
    <row r="38" spans="4:6" ht="15">
      <c r="D38" s="13">
        <v>1.6</v>
      </c>
      <c r="E38" s="14">
        <f t="shared" si="0"/>
        <v>1194.8171995626171</v>
      </c>
      <c r="F38" s="15">
        <f t="shared" si="1"/>
        <v>119.48171995626171</v>
      </c>
    </row>
    <row r="39" spans="4:6" ht="15">
      <c r="D39" s="13">
        <v>1.7</v>
      </c>
      <c r="E39" s="14">
        <f t="shared" si="0"/>
        <v>1124.5338348824632</v>
      </c>
      <c r="F39" s="15">
        <f t="shared" si="1"/>
        <v>112.45338348824632</v>
      </c>
    </row>
    <row r="40" spans="4:6" ht="15">
      <c r="D40" s="13">
        <v>1.8</v>
      </c>
      <c r="E40" s="14">
        <f t="shared" si="0"/>
        <v>1062.0597329445486</v>
      </c>
      <c r="F40" s="15">
        <f t="shared" si="1"/>
        <v>106.20597329445486</v>
      </c>
    </row>
    <row r="41" spans="4:6" ht="15">
      <c r="D41" s="13">
        <v>1.9</v>
      </c>
      <c r="E41" s="14">
        <f t="shared" si="0"/>
        <v>1006.1618522632566</v>
      </c>
      <c r="F41" s="15">
        <f t="shared" si="1"/>
        <v>100.61618522632565</v>
      </c>
    </row>
    <row r="42" spans="4:6" ht="15">
      <c r="D42" s="13">
        <v>2</v>
      </c>
      <c r="E42" s="14">
        <f t="shared" si="0"/>
        <v>955.8537596500937</v>
      </c>
      <c r="F42" s="15">
        <f t="shared" si="1"/>
        <v>95.58537596500938</v>
      </c>
    </row>
    <row r="43" spans="4:6" ht="15">
      <c r="D43" s="13">
        <v>2.1</v>
      </c>
      <c r="E43" s="14">
        <f t="shared" si="0"/>
        <v>910.3369139524701</v>
      </c>
      <c r="F43" s="15">
        <f t="shared" si="1"/>
        <v>91.03369139524702</v>
      </c>
    </row>
    <row r="44" spans="4:6" ht="15">
      <c r="D44" s="13">
        <v>2.2</v>
      </c>
      <c r="E44" s="14">
        <f t="shared" si="0"/>
        <v>868.9579633182669</v>
      </c>
      <c r="F44" s="15">
        <f t="shared" si="1"/>
        <v>86.89579633182669</v>
      </c>
    </row>
    <row r="45" spans="4:6" ht="15">
      <c r="D45" s="13">
        <v>2.3</v>
      </c>
      <c r="E45" s="14">
        <f t="shared" si="0"/>
        <v>831.1771823044294</v>
      </c>
      <c r="F45" s="15">
        <f t="shared" si="1"/>
        <v>83.11771823044293</v>
      </c>
    </row>
    <row r="46" spans="4:6" ht="15">
      <c r="D46" s="13">
        <v>2.4</v>
      </c>
      <c r="E46" s="14">
        <f t="shared" si="0"/>
        <v>796.5447997084115</v>
      </c>
      <c r="F46" s="15">
        <f t="shared" si="1"/>
        <v>79.65447997084115</v>
      </c>
    </row>
    <row r="47" spans="4:6" ht="15.75">
      <c r="D47" s="16">
        <v>2.5</v>
      </c>
      <c r="E47" s="17">
        <f t="shared" si="0"/>
        <v>764.683007720075</v>
      </c>
      <c r="F47" s="18">
        <f t="shared" si="1"/>
        <v>76.4683007720075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3" activeCellId="1" sqref="B3:B4 A33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2" width="9.140625" style="24" customWidth="1"/>
    <col min="23" max="16384" width="9.140625" style="23" customWidth="1"/>
  </cols>
  <sheetData>
    <row r="1" spans="1:7" s="24" customFormat="1" ht="23.25">
      <c r="A1" s="25" t="s">
        <v>23</v>
      </c>
      <c r="B1" s="25"/>
      <c r="C1" s="25"/>
      <c r="D1" s="25"/>
      <c r="E1" s="25"/>
      <c r="F1" s="25"/>
      <c r="G1" s="25"/>
    </row>
    <row r="2" spans="1:5" s="24" customFormat="1" ht="23.25" customHeight="1">
      <c r="A2" s="26" t="s">
        <v>24</v>
      </c>
      <c r="B2" s="26"/>
      <c r="C2" s="26"/>
      <c r="D2" s="26"/>
      <c r="E2" s="26"/>
    </row>
    <row r="3" spans="1:2" ht="19.5">
      <c r="A3" s="27" t="s">
        <v>25</v>
      </c>
      <c r="B3" s="28">
        <v>1</v>
      </c>
    </row>
    <row r="4" spans="1:2" ht="19.5">
      <c r="A4" s="27" t="s">
        <v>3</v>
      </c>
      <c r="B4" s="28">
        <v>50</v>
      </c>
    </row>
    <row r="5" spans="1:2" ht="18">
      <c r="A5" s="29" t="s">
        <v>5</v>
      </c>
      <c r="B5" s="29">
        <v>30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геометрия!E23</f>
        <v>3771.8549222797924</v>
      </c>
    </row>
    <row r="16" spans="1:2" ht="15">
      <c r="A16" s="35">
        <f>геометрия!D24</f>
        <v>0.2</v>
      </c>
      <c r="B16" s="36">
        <f>геометрия!E24</f>
        <v>1885.9274611398962</v>
      </c>
    </row>
    <row r="17" spans="1:2" ht="15">
      <c r="A17" s="35">
        <f>геометрия!D25</f>
        <v>0.3</v>
      </c>
      <c r="B17" s="36">
        <f>геометрия!E25</f>
        <v>1257.2849740932643</v>
      </c>
    </row>
    <row r="18" spans="1:2" ht="15">
      <c r="A18" s="35">
        <f>геометрия!D26</f>
        <v>0.4</v>
      </c>
      <c r="B18" s="36">
        <f>геометрия!E26</f>
        <v>942.9637305699481</v>
      </c>
    </row>
    <row r="19" spans="1:2" ht="15">
      <c r="A19" s="35">
        <f>геометрия!D27</f>
        <v>0.5</v>
      </c>
      <c r="B19" s="36">
        <f>геометрия!E27</f>
        <v>754.3709844559585</v>
      </c>
    </row>
    <row r="20" spans="1:2" ht="15">
      <c r="A20" s="35">
        <f>геометрия!D28</f>
        <v>0.6</v>
      </c>
      <c r="B20" s="36">
        <f>геометрия!E28</f>
        <v>628.6424870466321</v>
      </c>
    </row>
    <row r="21" spans="1:2" ht="15">
      <c r="A21" s="35">
        <f>геометрия!D29</f>
        <v>0.7</v>
      </c>
      <c r="B21" s="36">
        <f>геометрия!E29</f>
        <v>538.8364174685418</v>
      </c>
    </row>
    <row r="22" spans="1:2" ht="15">
      <c r="A22" s="35">
        <f>геометрия!D30</f>
        <v>0.8</v>
      </c>
      <c r="B22" s="36">
        <f>геометрия!E30</f>
        <v>471.48186528497405</v>
      </c>
    </row>
    <row r="23" spans="1:2" ht="15">
      <c r="A23" s="35">
        <f>геометрия!D31</f>
        <v>0.9</v>
      </c>
      <c r="B23" s="36">
        <f>геометрия!E31</f>
        <v>419.0949913644214</v>
      </c>
    </row>
    <row r="24" spans="1:2" ht="15">
      <c r="A24" s="35">
        <f>геометрия!D32</f>
        <v>1</v>
      </c>
      <c r="B24" s="36">
        <f>геометрия!E32</f>
        <v>377.18549222797924</v>
      </c>
    </row>
    <row r="25" spans="1:2" ht="15">
      <c r="A25" s="35">
        <f>геометрия!D33</f>
        <v>1.1</v>
      </c>
      <c r="B25" s="36">
        <f>геометрия!E33</f>
        <v>342.89590202543565</v>
      </c>
    </row>
    <row r="26" spans="1:2" ht="15">
      <c r="A26" s="35">
        <f>геометрия!D34</f>
        <v>1.2</v>
      </c>
      <c r="B26" s="36">
        <f>геометрия!E34</f>
        <v>314.32124352331607</v>
      </c>
    </row>
    <row r="27" spans="1:2" ht="15">
      <c r="A27" s="37">
        <f>геометрия!D35</f>
        <v>1.3</v>
      </c>
      <c r="B27" s="38">
        <f>геометрия!E35</f>
        <v>290.14268632921477</v>
      </c>
    </row>
    <row r="28" spans="1:2" ht="15">
      <c r="A28" s="37">
        <f>геометрия!D36</f>
        <v>1.4</v>
      </c>
      <c r="B28" s="38">
        <f>геометрия!E36</f>
        <v>269.4182087342709</v>
      </c>
    </row>
    <row r="29" spans="1:2" ht="15">
      <c r="A29" s="37">
        <f>геометрия!D37</f>
        <v>1.5</v>
      </c>
      <c r="B29" s="38">
        <f>геометрия!E37</f>
        <v>251.45699481865282</v>
      </c>
    </row>
    <row r="30" spans="1:2" ht="15">
      <c r="A30" s="37">
        <f>геометрия!D38</f>
        <v>1.6</v>
      </c>
      <c r="B30" s="38">
        <f>геометрия!E38</f>
        <v>235.74093264248702</v>
      </c>
    </row>
    <row r="31" spans="1:2" ht="15">
      <c r="A31" s="37">
        <f>геометрия!D39</f>
        <v>1.7</v>
      </c>
      <c r="B31" s="38">
        <f>геометрия!E39</f>
        <v>221.87381895763485</v>
      </c>
    </row>
    <row r="32" spans="1:2" ht="15">
      <c r="A32" s="37">
        <f>геометрия!D40</f>
        <v>1.8</v>
      </c>
      <c r="B32" s="38">
        <f>геометрия!E40</f>
        <v>209.5474956822107</v>
      </c>
    </row>
    <row r="33" spans="1:2" ht="15">
      <c r="A33" s="37">
        <f>геометрия!D41</f>
        <v>1.9</v>
      </c>
      <c r="B33" s="38">
        <f>геометрия!E41</f>
        <v>198.51868011998909</v>
      </c>
    </row>
    <row r="34" spans="1:2" ht="15">
      <c r="A34" s="37">
        <f>геометрия!D42</f>
        <v>2</v>
      </c>
      <c r="B34" s="38">
        <f>геометрия!E42</f>
        <v>188.59274611398962</v>
      </c>
    </row>
    <row r="35" spans="1:2" ht="15">
      <c r="A35" s="37">
        <f>геометрия!D43</f>
        <v>2.1</v>
      </c>
      <c r="B35" s="38">
        <f>геометрия!E43</f>
        <v>179.61213915618058</v>
      </c>
    </row>
    <row r="36" spans="1:2" ht="15">
      <c r="A36" s="37">
        <f>геометрия!D44</f>
        <v>2.2</v>
      </c>
      <c r="B36" s="38">
        <f>геометрия!E44</f>
        <v>171.44795101271782</v>
      </c>
    </row>
    <row r="37" spans="1:2" ht="15">
      <c r="A37" s="37">
        <f>геометрия!D45</f>
        <v>2.3</v>
      </c>
      <c r="B37" s="38">
        <f>геометрия!E45</f>
        <v>163.99369227303447</v>
      </c>
    </row>
    <row r="38" spans="1:2" ht="15">
      <c r="A38" s="37">
        <f>геометрия!D46</f>
        <v>2.4</v>
      </c>
      <c r="B38" s="38">
        <f>геометрия!E46</f>
        <v>157.16062176165804</v>
      </c>
    </row>
    <row r="39" spans="1:2" ht="15">
      <c r="A39" s="37">
        <f>геометрия!D47</f>
        <v>2.5</v>
      </c>
      <c r="B39" s="38">
        <f>геометрия!E47</f>
        <v>150.8741968911917</v>
      </c>
    </row>
    <row r="40" spans="1:2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5" activeCellId="1" sqref="B3:B4 B5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9" width="9.140625" style="24" customWidth="1"/>
    <col min="30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31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100</v>
      </c>
    </row>
    <row r="5" spans="1:2" ht="18">
      <c r="A5" s="29" t="s">
        <v>5</v>
      </c>
      <c r="B5" s="29">
        <v>45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геометрия45!E23</f>
        <v>7172.3865343985635</v>
      </c>
    </row>
    <row r="16" spans="1:2" ht="15">
      <c r="A16" s="35">
        <f>геометрия!D24</f>
        <v>0.2</v>
      </c>
      <c r="B16" s="36">
        <f>геометрия45!E24</f>
        <v>3586.1932671992818</v>
      </c>
    </row>
    <row r="17" spans="1:2" ht="15">
      <c r="A17" s="35">
        <f>геометрия!D25</f>
        <v>0.3</v>
      </c>
      <c r="B17" s="36">
        <f>геометрия45!E25</f>
        <v>2390.795511466188</v>
      </c>
    </row>
    <row r="18" spans="1:2" ht="15">
      <c r="A18" s="35">
        <f>геометрия!D26</f>
        <v>0.4</v>
      </c>
      <c r="B18" s="36">
        <f>геометрия45!E26</f>
        <v>1793.0966335996409</v>
      </c>
    </row>
    <row r="19" spans="1:2" ht="15">
      <c r="A19" s="35">
        <f>геометрия!D27</f>
        <v>0.5</v>
      </c>
      <c r="B19" s="36">
        <f>геометрия45!E27</f>
        <v>1434.4773068797128</v>
      </c>
    </row>
    <row r="20" spans="1:2" ht="15">
      <c r="A20" s="35">
        <f>геометрия!D28</f>
        <v>0.6</v>
      </c>
      <c r="B20" s="36">
        <f>геометрия45!E28</f>
        <v>1195.397755733094</v>
      </c>
    </row>
    <row r="21" spans="1:2" ht="15">
      <c r="A21" s="35">
        <f>геометрия!D29</f>
        <v>0.7</v>
      </c>
      <c r="B21" s="36">
        <f>геометрия45!E29</f>
        <v>1024.6266477712236</v>
      </c>
    </row>
    <row r="22" spans="1:2" ht="15">
      <c r="A22" s="35">
        <f>геометрия!D30</f>
        <v>0.8</v>
      </c>
      <c r="B22" s="36">
        <f>геометрия45!E30</f>
        <v>896.5483167998204</v>
      </c>
    </row>
    <row r="23" spans="1:2" ht="15">
      <c r="A23" s="35">
        <f>геометрия!D31</f>
        <v>0.9</v>
      </c>
      <c r="B23" s="36">
        <f>геометрия45!E31</f>
        <v>796.931837155396</v>
      </c>
    </row>
    <row r="24" spans="1:2" ht="15">
      <c r="A24" s="35">
        <f>геометрия!D32</f>
        <v>1</v>
      </c>
      <c r="B24" s="36">
        <f>геометрия45!E32</f>
        <v>717.2386534398564</v>
      </c>
    </row>
    <row r="25" spans="1:2" ht="15">
      <c r="A25" s="35">
        <f>геометрия!D33</f>
        <v>1.1</v>
      </c>
      <c r="B25" s="36">
        <f>геометрия45!E33</f>
        <v>652.0351394907785</v>
      </c>
    </row>
    <row r="26" spans="1:2" ht="15">
      <c r="A26" s="35">
        <f>геометрия!D34</f>
        <v>1.2</v>
      </c>
      <c r="B26" s="36">
        <f>геометрия45!E34</f>
        <v>597.698877866547</v>
      </c>
    </row>
    <row r="27" spans="1:2" s="24" customFormat="1" ht="15">
      <c r="A27" s="37">
        <f>геометрия!D35</f>
        <v>1.3</v>
      </c>
      <c r="B27" s="38">
        <f>геометрия45!E35</f>
        <v>551.7220411075818</v>
      </c>
    </row>
    <row r="28" spans="1:2" s="24" customFormat="1" ht="15">
      <c r="A28" s="37">
        <f>геометрия!D36</f>
        <v>1.4</v>
      </c>
      <c r="B28" s="38">
        <f>геометрия45!E36</f>
        <v>512.3133238856118</v>
      </c>
    </row>
    <row r="29" spans="1:2" s="24" customFormat="1" ht="15">
      <c r="A29" s="37">
        <f>геометрия!D37</f>
        <v>1.5</v>
      </c>
      <c r="B29" s="38">
        <f>геометрия45!E37</f>
        <v>478.1591022932376</v>
      </c>
    </row>
    <row r="30" spans="1:2" s="24" customFormat="1" ht="15">
      <c r="A30" s="37">
        <f>геометрия!D38</f>
        <v>1.6</v>
      </c>
      <c r="B30" s="38">
        <f>геометрия45!E38</f>
        <v>448.2741583999102</v>
      </c>
    </row>
    <row r="31" spans="1:2" s="24" customFormat="1" ht="15">
      <c r="A31" s="37">
        <f>геометрия!D39</f>
        <v>1.7</v>
      </c>
      <c r="B31" s="38">
        <f>геометрия45!E39</f>
        <v>421.9050902587391</v>
      </c>
    </row>
    <row r="32" spans="1:2" s="24" customFormat="1" ht="15">
      <c r="A32" s="37">
        <f>геометрия!D40</f>
        <v>1.8</v>
      </c>
      <c r="B32" s="38">
        <f>геометрия45!E40</f>
        <v>398.465918577698</v>
      </c>
    </row>
    <row r="33" spans="1:2" s="24" customFormat="1" ht="15">
      <c r="A33" s="37">
        <f>геометрия!D41</f>
        <v>1.9</v>
      </c>
      <c r="B33" s="38">
        <f>геометрия45!E41</f>
        <v>377.49402812624027</v>
      </c>
    </row>
    <row r="34" spans="1:2" s="24" customFormat="1" ht="15">
      <c r="A34" s="37">
        <f>геометрия!D42</f>
        <v>2</v>
      </c>
      <c r="B34" s="38">
        <f>геометрия45!E42</f>
        <v>358.6193267199282</v>
      </c>
    </row>
    <row r="35" spans="1:2" s="24" customFormat="1" ht="15">
      <c r="A35" s="37">
        <f>геометрия!D43</f>
        <v>2.1</v>
      </c>
      <c r="B35" s="38">
        <f>геометрия45!E43</f>
        <v>341.54221592374114</v>
      </c>
    </row>
    <row r="36" spans="1:2" s="24" customFormat="1" ht="15">
      <c r="A36" s="37">
        <f>геометрия!D44</f>
        <v>2.2</v>
      </c>
      <c r="B36" s="38">
        <f>геометрия45!E44</f>
        <v>326.01756974538927</v>
      </c>
    </row>
    <row r="37" spans="1:2" s="24" customFormat="1" ht="15">
      <c r="A37" s="37">
        <f>геометрия!D45</f>
        <v>2.3</v>
      </c>
      <c r="B37" s="38">
        <f>геометрия45!E45</f>
        <v>311.8428927999376</v>
      </c>
    </row>
    <row r="38" spans="1:2" s="24" customFormat="1" ht="15">
      <c r="A38" s="37">
        <f>геометрия!D46</f>
        <v>2.4</v>
      </c>
      <c r="B38" s="38">
        <f>геометрия45!E46</f>
        <v>298.8494389332735</v>
      </c>
    </row>
    <row r="39" spans="1:2" s="24" customFormat="1" ht="15">
      <c r="A39" s="37">
        <f>геометрия!D47</f>
        <v>2.5</v>
      </c>
      <c r="B39" s="38">
        <f>геометрия45!E47</f>
        <v>286.89546137594255</v>
      </c>
    </row>
    <row r="40" spans="1:2" s="24" customFormat="1" ht="15">
      <c r="A40" s="39"/>
      <c r="B40" s="40"/>
    </row>
    <row r="41" s="24" customFormat="1" ht="12.75"/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2019-02-14T13:07:18Z</dcterms:modified>
  <cp:category/>
  <cp:version/>
  <cp:contentType/>
  <cp:contentStatus/>
</cp:coreProperties>
</file>